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<sst xmlns="http://schemas.openxmlformats.org/spreadsheetml/2006/main" count="333" uniqueCount="118">
  <si>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</si>
  <si>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</si>
  <si>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</si>
  <si>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</si>
  <si>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</si>
  <si>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</si>
  <si>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</si>
  <si>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</si>
  <si>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</si>
  <si>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г.</t>
  </si>
  <si>
    <t>Задолж-ть на 31.12.2017 г.</t>
  </si>
  <si>
    <t>Дата заключения договора</t>
  </si>
  <si>
    <t>Улица</t>
  </si>
  <si>
    <t>Дом</t>
  </si>
  <si>
    <t xml:space="preserve">Виноградная </t>
  </si>
  <si>
    <t>01.05.2012 г.</t>
  </si>
  <si>
    <t xml:space="preserve">Ремонт жилья </t>
  </si>
  <si>
    <t>Узлы учета</t>
  </si>
  <si>
    <t>Доп.статья( асфальтирование)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</si>
  <si>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</si>
  <si>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</si>
  <si>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</si>
  <si>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</si>
  <si>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</si>
  <si>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</si>
  <si>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</si>
  <si>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</si>
  <si>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</si>
  <si>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</si>
  <si>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</si>
  <si>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банков,почты, 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</si>
  <si>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</si>
  <si>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</si>
  <si>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</si>
  <si>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</si>
  <si>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</si>
  <si>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</si>
  <si>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</si>
  <si>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</si>
  <si>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</si>
  <si>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</si>
  <si>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Январь 2017 г</t>
  </si>
  <si>
    <t>Вид работ</t>
  </si>
  <si>
    <t>Место проведения работ</t>
  </si>
  <si>
    <t>Сумма</t>
  </si>
  <si>
    <t xml:space="preserve"> </t>
  </si>
  <si>
    <t>ремонт мягкой кровли</t>
  </si>
  <si>
    <t>Виноградная  67</t>
  </si>
  <si>
    <t>Под 1</t>
  </si>
  <si>
    <t>ИТОГО</t>
  </si>
  <si>
    <t>Апрель 2017 г.</t>
  </si>
  <si>
    <t>Подъезды № 2,5</t>
  </si>
  <si>
    <t>Май 2017</t>
  </si>
  <si>
    <t>смена трансформаторов тока на ВРУ</t>
  </si>
  <si>
    <t>Июль 2017 г</t>
  </si>
  <si>
    <t>гермитизация межпанельных швов</t>
  </si>
  <si>
    <t>Август 2017 г</t>
  </si>
  <si>
    <t>кв. 53,55</t>
  </si>
  <si>
    <t>ремонт УУЭ (смена трансформатора тока)</t>
  </si>
  <si>
    <t>Сентябрь 2017 г</t>
  </si>
  <si>
    <t>1,2 подъезд (над 65 кв.)</t>
  </si>
  <si>
    <t>Ноябрь 2017 г</t>
  </si>
  <si>
    <t>ВСЕГО</t>
  </si>
  <si>
    <t>ремонт ВРУ</t>
  </si>
  <si>
    <t>Виноградная 67</t>
  </si>
  <si>
    <t>ремонт подъездного электроосвещения</t>
  </si>
  <si>
    <t>Под. 3 2,4 эт; Под.5 эт 2; под.6 эт.2,5; под.2 эт.1,2,5; под. 4 эт.3)</t>
  </si>
  <si>
    <t>т/о общедомового прибора учета э/ энергии</t>
  </si>
  <si>
    <t>т/о УУТЭ ЦО И ГВС</t>
  </si>
  <si>
    <t>Февраль 2017 г</t>
  </si>
  <si>
    <t>периодический осмотр вентканалов и дымоходов</t>
  </si>
  <si>
    <t>кв.1-4,7-9,12,14,16,17,20,21,22,25,26,28,29,30,34,35,40,42,43,45,48,51,52,54,56,58,59,60,62,63,65,68,70,72,76,78</t>
  </si>
  <si>
    <t>обходы и осмотры подвала и инженерных коммуникаций</t>
  </si>
  <si>
    <t>ремонт освещения</t>
  </si>
  <si>
    <t>Под 6 эт 4, под 4 эт 4, под 2 эт 3</t>
  </si>
  <si>
    <t>Март 2017 г.</t>
  </si>
  <si>
    <t>Осмотр вентиляционных каналов видеоаппаратурой и устранение завалов</t>
  </si>
  <si>
    <t>кв.24</t>
  </si>
  <si>
    <t>кв.53</t>
  </si>
  <si>
    <t>кв.80</t>
  </si>
  <si>
    <t>Смена трубопровода ф 20 мм</t>
  </si>
  <si>
    <t>кв. 48</t>
  </si>
  <si>
    <t>Благоустройство придомовой территории: окраска деревьев и бордюров</t>
  </si>
  <si>
    <t>Закрытие отопительного периода: слив воды из системы</t>
  </si>
  <si>
    <t xml:space="preserve">гидравлические испытания внутридомовой системы ЦО </t>
  </si>
  <si>
    <t>Планово-предупредительный ремонт (ревизия щитов этажных, ревизия ВРУ)</t>
  </si>
  <si>
    <t>ремонт электроосвещения в подъезде (установка датчиков движения)</t>
  </si>
  <si>
    <t>ремонт электрощита этажного (смена автоматов)</t>
  </si>
  <si>
    <t>ремонт электроосвещения (установка датчика движения) в подъезде</t>
  </si>
  <si>
    <t>6-й подъезд</t>
  </si>
  <si>
    <t>ремонт электроосвещения над адресной табличкой (смена ламп)</t>
  </si>
  <si>
    <t>над адресной табличкой</t>
  </si>
  <si>
    <t>Июнь 2017 г</t>
  </si>
  <si>
    <t>замена коренного крана</t>
  </si>
  <si>
    <t>кв 37 ХВС</t>
  </si>
  <si>
    <t>кв. 1,2,3,4,5,6,7,8,9,12,13,14,15,16,17,19,20,21,24,25,26,27,28,29,30,34,36,37,38,40,42,43,45,46,47,48,49,54,55,56,58,62,63,64,65,69,70,71,72,74,75,78</t>
  </si>
  <si>
    <t>гидравлические испытания теплообменника ГВС Ф 114 мм длин 2 м 4 секц</t>
  </si>
  <si>
    <t>ремонт электроосвещения в подъезде и над адресной табличкой</t>
  </si>
  <si>
    <t>закрытие щитов этажных (установка навесных замков)</t>
  </si>
  <si>
    <t>кв. 45</t>
  </si>
  <si>
    <t>периодический осмотр и очистка вентканалов и дымоходов</t>
  </si>
  <si>
    <t>кв. 71</t>
  </si>
  <si>
    <t>смена стекол</t>
  </si>
  <si>
    <t>промывка системы ЦО</t>
  </si>
  <si>
    <t>Октябрь 2017 г</t>
  </si>
  <si>
    <t>установка светильников светодиодных в подъездах</t>
  </si>
  <si>
    <t>3-й подъезд 4-й этаж</t>
  </si>
  <si>
    <t>ремонт электроснабжения (смена автоматов в ЩЭ)</t>
  </si>
  <si>
    <t>кв. 80</t>
  </si>
  <si>
    <t xml:space="preserve">Осмотр вентиляционных каналов </t>
  </si>
  <si>
    <t>кв. 5,23,33,61,77</t>
  </si>
  <si>
    <t>смена ламп светодиодных в подъездах жилого дома</t>
  </si>
  <si>
    <t>4-й подъезд, 5-й этаж</t>
  </si>
  <si>
    <t>Декабрь 2017 г</t>
  </si>
  <si>
    <t>Осмотр вентиляционных каналов (с кровли)</t>
  </si>
  <si>
    <t>кв. 10,11,31,32,39,41,44,50,53,66,67,79</t>
  </si>
  <si>
    <t xml:space="preserve">ремонт электроосвещения в подъезде (смена ламп) </t>
  </si>
  <si>
    <t>3-й подъезд 1-й этаж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</si>
</sst>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5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wrapText="1"/>
    </xf>
    <xf numFmtId="164" fontId="1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justify"/>
    </xf>
    <xf numFmtId="164" fontId="12" fillId="0" borderId="1" xfId="0" applyNumberFormat="1" applyFont="1" applyFill="1" applyBorder="1" applyAlignment="1">
      <alignment horizontal="justify"/>
    </xf>
    <xf numFmtId="164" fontId="12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9" fillId="0" borderId="1" xfId="0" applyFont="1" applyFill="1" applyBorder="1" applyAlignment="1">
      <alignment horizontal="justify"/>
    </xf>
    <xf numFmtId="164" fontId="10" fillId="0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9" fillId="0" borderId="0" xfId="0" applyFont="1" applyFill="1" applyAlignment="1">
      <alignment horizontal="center"/>
    </xf>
    <xf numFmtId="164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7">
          <cell r="E7">
            <v>28904.79</v>
          </cell>
          <cell r="F7">
            <v>-82974.89</v>
          </cell>
          <cell r="G7">
            <v>306545.55999999994</v>
          </cell>
          <cell r="H7">
            <v>308423.68000000005</v>
          </cell>
          <cell r="I7">
            <v>270510.26</v>
          </cell>
          <cell r="J7">
            <v>-45061.46999999997</v>
          </cell>
          <cell r="K7">
            <v>27026.669999999867</v>
          </cell>
        </row>
        <row r="8">
          <cell r="E8">
            <v>0</v>
          </cell>
          <cell r="F8">
            <v>-18075.5</v>
          </cell>
          <cell r="G8">
            <v>0</v>
          </cell>
          <cell r="H8">
            <v>0</v>
          </cell>
          <cell r="I8">
            <v>0</v>
          </cell>
          <cell r="J8">
            <v>-18075.5</v>
          </cell>
          <cell r="K8">
            <v>0</v>
          </cell>
        </row>
        <row r="9">
          <cell r="E9">
            <v>-1216.39</v>
          </cell>
          <cell r="F9">
            <v>114138.81</v>
          </cell>
          <cell r="G9">
            <v>0</v>
          </cell>
          <cell r="H9">
            <v>1172.22</v>
          </cell>
          <cell r="I9">
            <v>0</v>
          </cell>
          <cell r="J9">
            <v>115311.03</v>
          </cell>
          <cell r="K9">
            <v>-2388.61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1500</v>
          </cell>
          <cell r="G12">
            <v>2000</v>
          </cell>
          <cell r="H12">
            <v>0</v>
          </cell>
          <cell r="I12">
            <v>0</v>
          </cell>
          <cell r="J12">
            <v>1500</v>
          </cell>
          <cell r="K12">
            <v>2000</v>
          </cell>
        </row>
        <row r="14">
          <cell r="E14">
            <v>12928.22</v>
          </cell>
          <cell r="F14">
            <v>-47225.69</v>
          </cell>
          <cell r="G14">
            <v>95603.90000000002</v>
          </cell>
          <cell r="H14">
            <v>96204.79000000001</v>
          </cell>
          <cell r="I14">
            <v>77133.82999999999</v>
          </cell>
          <cell r="J14">
            <v>-28154.72999999998</v>
          </cell>
          <cell r="K14">
            <v>12327.330000000016</v>
          </cell>
        </row>
        <row r="15">
          <cell r="E15">
            <v>7736.57</v>
          </cell>
          <cell r="F15">
            <v>-7736.57</v>
          </cell>
          <cell r="G15">
            <v>86215.97</v>
          </cell>
          <cell r="H15">
            <v>86757.87</v>
          </cell>
          <cell r="I15">
            <v>86215.97</v>
          </cell>
          <cell r="J15">
            <v>-7194.670000000013</v>
          </cell>
          <cell r="K15">
            <v>7194.670000000013</v>
          </cell>
        </row>
        <row r="16">
          <cell r="E16">
            <v>1074.82</v>
          </cell>
          <cell r="F16">
            <v>33924.9</v>
          </cell>
          <cell r="G16">
            <v>28738.560000000005</v>
          </cell>
          <cell r="H16">
            <v>28919.289999999997</v>
          </cell>
          <cell r="I16">
            <v>35110</v>
          </cell>
          <cell r="J16">
            <v>27734.190000000002</v>
          </cell>
          <cell r="K16">
            <v>894.0900000000074</v>
          </cell>
        </row>
        <row r="17">
          <cell r="E17">
            <v>975.11</v>
          </cell>
          <cell r="F17">
            <v>4208.96</v>
          </cell>
          <cell r="G17">
            <v>22990.900000000005</v>
          </cell>
          <cell r="H17">
            <v>23135.409999999996</v>
          </cell>
          <cell r="I17">
            <v>22573.679999999997</v>
          </cell>
          <cell r="J17">
            <v>4770.689999999999</v>
          </cell>
          <cell r="K17">
            <v>830.6000000000095</v>
          </cell>
        </row>
        <row r="18">
          <cell r="E18">
            <v>575.26</v>
          </cell>
          <cell r="F18">
            <v>-27197.32</v>
          </cell>
          <cell r="G18">
            <v>5077.15</v>
          </cell>
          <cell r="H18">
            <v>5109.06</v>
          </cell>
          <cell r="I18">
            <v>0</v>
          </cell>
          <cell r="J18">
            <v>-22088.26</v>
          </cell>
          <cell r="K18">
            <v>543.3499999999995</v>
          </cell>
        </row>
        <row r="19">
          <cell r="E19">
            <v>16.5</v>
          </cell>
          <cell r="F19">
            <v>681.63</v>
          </cell>
          <cell r="G19">
            <v>143.68</v>
          </cell>
          <cell r="H19">
            <v>144.55</v>
          </cell>
          <cell r="I19">
            <v>0</v>
          </cell>
          <cell r="J19">
            <v>826.1800000000001</v>
          </cell>
          <cell r="K19">
            <v>15.629999999999995</v>
          </cell>
        </row>
        <row r="20">
          <cell r="E20">
            <v>3861.81</v>
          </cell>
          <cell r="F20">
            <v>-3861.81</v>
          </cell>
          <cell r="G20">
            <v>45502.88000000001</v>
          </cell>
          <cell r="H20">
            <v>45788.869999999995</v>
          </cell>
          <cell r="I20">
            <v>45502.88000000001</v>
          </cell>
          <cell r="J20">
            <v>-3575.8200000000143</v>
          </cell>
          <cell r="K20">
            <v>3575.8200000000143</v>
          </cell>
        </row>
        <row r="21">
          <cell r="E21">
            <v>2008.37</v>
          </cell>
          <cell r="F21">
            <v>-70125.91</v>
          </cell>
          <cell r="G21">
            <v>17722.190000000002</v>
          </cell>
          <cell r="H21">
            <v>17833.57</v>
          </cell>
          <cell r="I21">
            <v>40152.9885</v>
          </cell>
          <cell r="J21">
            <v>-92445.3285</v>
          </cell>
          <cell r="K21">
            <v>1896.9900000000016</v>
          </cell>
        </row>
        <row r="22">
          <cell r="E22">
            <v>515.72</v>
          </cell>
          <cell r="F22">
            <v>-55389.8</v>
          </cell>
          <cell r="G22">
            <v>4550.3499999999985</v>
          </cell>
          <cell r="H22">
            <v>4578.91</v>
          </cell>
          <cell r="I22">
            <v>0</v>
          </cell>
          <cell r="J22">
            <v>-50810.89</v>
          </cell>
          <cell r="K22">
            <v>487.15999999999894</v>
          </cell>
        </row>
        <row r="24">
          <cell r="E24">
            <v>9805.73</v>
          </cell>
          <cell r="F24">
            <v>-8609.47</v>
          </cell>
          <cell r="G24">
            <v>117509.06999999998</v>
          </cell>
          <cell r="H24">
            <v>117984.49999999999</v>
          </cell>
          <cell r="I24">
            <v>117509.06999999998</v>
          </cell>
          <cell r="J24">
            <v>-8134.039999999994</v>
          </cell>
          <cell r="K24">
            <v>9330.299999999988</v>
          </cell>
        </row>
        <row r="25">
          <cell r="E25">
            <v>0</v>
          </cell>
          <cell r="F25">
            <v>0</v>
          </cell>
          <cell r="G25">
            <v>5198.109999999999</v>
          </cell>
          <cell r="H25">
            <v>4554.790000000002</v>
          </cell>
          <cell r="I25">
            <v>5198.109999999999</v>
          </cell>
          <cell r="J25">
            <v>-643.319999999997</v>
          </cell>
          <cell r="K25">
            <v>643.319999999997</v>
          </cell>
        </row>
        <row r="26">
          <cell r="E26">
            <v>0</v>
          </cell>
          <cell r="F26">
            <v>0</v>
          </cell>
          <cell r="G26">
            <v>53708.840000000004</v>
          </cell>
          <cell r="H26">
            <v>50361.84000000001</v>
          </cell>
          <cell r="I26">
            <v>53708.840000000004</v>
          </cell>
          <cell r="J26">
            <v>-3346.9999999999927</v>
          </cell>
          <cell r="K26">
            <v>3346.9999999999927</v>
          </cell>
        </row>
        <row r="27">
          <cell r="E27">
            <v>-713.68</v>
          </cell>
          <cell r="F27">
            <v>713.68</v>
          </cell>
          <cell r="G27">
            <v>10218.189999999997</v>
          </cell>
          <cell r="H27">
            <v>10265.48</v>
          </cell>
          <cell r="I27">
            <v>10218.189999999997</v>
          </cell>
          <cell r="J27">
            <v>760.970000000003</v>
          </cell>
          <cell r="K27">
            <v>-760.970000000003</v>
          </cell>
        </row>
        <row r="28">
          <cell r="E28">
            <v>6675.69</v>
          </cell>
          <cell r="F28">
            <v>-6675.69</v>
          </cell>
          <cell r="G28">
            <v>97072.88</v>
          </cell>
          <cell r="H28">
            <v>97481.76</v>
          </cell>
          <cell r="I28">
            <v>97072.88</v>
          </cell>
          <cell r="J28">
            <v>-6266.810000000012</v>
          </cell>
          <cell r="K28">
            <v>6266.810000000012</v>
          </cell>
        </row>
        <row r="29">
          <cell r="E29">
            <v>11563.1</v>
          </cell>
          <cell r="F29">
            <v>-11563.1</v>
          </cell>
          <cell r="G29">
            <v>127727.56000000003</v>
          </cell>
          <cell r="H29">
            <v>128256.62999999999</v>
          </cell>
          <cell r="I29">
            <v>127727.56000000003</v>
          </cell>
          <cell r="J29">
            <v>-11034.030000000042</v>
          </cell>
          <cell r="K29">
            <v>11034.030000000042</v>
          </cell>
        </row>
        <row r="30">
          <cell r="E30">
            <v>10359.57</v>
          </cell>
          <cell r="F30">
            <v>-10359.57</v>
          </cell>
          <cell r="G30">
            <v>117509.06999999998</v>
          </cell>
          <cell r="H30">
            <v>117995.25</v>
          </cell>
          <cell r="I30">
            <v>117509.06999999998</v>
          </cell>
          <cell r="J30">
            <v>-9873.389999999985</v>
          </cell>
          <cell r="K30">
            <v>9873.389999999985</v>
          </cell>
        </row>
        <row r="31">
          <cell r="E31">
            <v>531.73</v>
          </cell>
          <cell r="F31">
            <v>-531.73</v>
          </cell>
          <cell r="G31">
            <v>36819.689999999995</v>
          </cell>
          <cell r="H31">
            <v>36001.77999999999</v>
          </cell>
          <cell r="I31">
            <v>36819.689999999995</v>
          </cell>
          <cell r="J31">
            <v>-1349.6400000000067</v>
          </cell>
          <cell r="K31">
            <v>1349.6400000000067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80" zoomScaleNormal="80" workbookViewId="0" topLeftCell="A1">
      <selection activeCell="I12" sqref="I12"/>
    </sheetView>
  </sheetViews>
  <sheetFormatPr defaultColWidth="12.57421875" defaultRowHeight="12.75"/>
  <cols>
    <col min="1" max="1" width="7.57421875" style="0" customWidth="1"/>
    <col min="2" max="2" width="20.00390625" style="0" customWidth="1"/>
    <col min="3" max="3" width="9.8515625" style="0" customWidth="1"/>
    <col min="4" max="4" width="0" style="0" hidden="1" customWidth="1"/>
    <col min="5" max="5" width="15.00390625" style="0" customWidth="1"/>
    <col min="6" max="6" width="16.421875" style="0" customWidth="1"/>
    <col min="7" max="7" width="19.140625" style="0" customWidth="1"/>
    <col min="8" max="8" width="15.8515625" style="0" customWidth="1"/>
    <col min="9" max="9" width="20.140625" style="0" customWidth="1"/>
    <col min="10" max="10" width="19.8515625" style="0" customWidth="1"/>
    <col min="11" max="11" width="17.57421875" style="0" customWidth="1"/>
    <col min="12" max="12" width="16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2" customFormat="1" ht="12.75" hidden="1">
      <c r="L2" s="3"/>
    </row>
    <row r="3" spans="1:12" s="2" customFormat="1" ht="12.75" customHeight="1">
      <c r="A3" s="4" t="s">
        <v>1</v>
      </c>
      <c r="B3" s="5" t="s">
        <v>2</v>
      </c>
      <c r="C3" s="5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s="2" customFormat="1" ht="32.25" customHeight="1">
      <c r="A4" s="4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s="2" customFormat="1" ht="12.75" hidden="1">
      <c r="A5" s="8">
        <v>1</v>
      </c>
      <c r="B5" s="5" t="s">
        <v>14</v>
      </c>
      <c r="C5" s="5">
        <v>67</v>
      </c>
      <c r="D5" s="8"/>
      <c r="E5" s="8"/>
      <c r="F5" s="8"/>
      <c r="G5" s="8"/>
      <c r="H5" s="8"/>
      <c r="I5" s="8"/>
      <c r="J5" s="8"/>
      <c r="K5" s="8"/>
      <c r="L5" s="9" t="s">
        <v>15</v>
      </c>
    </row>
    <row r="6" spans="1:12" s="2" customFormat="1" ht="12.75" hidden="1">
      <c r="A6" s="8">
        <v>1</v>
      </c>
      <c r="B6" s="8"/>
      <c r="C6" s="8"/>
      <c r="D6" s="8" t="s">
        <v>16</v>
      </c>
      <c r="E6" s="10">
        <f>'[1]Лицевые счета домов свод'!E7</f>
        <v>28904.79</v>
      </c>
      <c r="F6" s="10">
        <f>'[1]Лицевые счета домов свод'!F7</f>
        <v>-82974.89</v>
      </c>
      <c r="G6" s="10">
        <f>'[1]Лицевые счета домов свод'!G7</f>
        <v>306545.55999999994</v>
      </c>
      <c r="H6" s="10">
        <f>'[1]Лицевые счета домов свод'!H7</f>
        <v>308423.68000000005</v>
      </c>
      <c r="I6" s="10">
        <f>'[1]Лицевые счета домов свод'!I7</f>
        <v>270510.26</v>
      </c>
      <c r="J6" s="10">
        <f>'[1]Лицевые счета домов свод'!J7</f>
        <v>-45061.46999999997</v>
      </c>
      <c r="K6" s="10">
        <f>'[1]Лицевые счета домов свод'!K7</f>
        <v>27026.669999999867</v>
      </c>
      <c r="L6" s="3"/>
    </row>
    <row r="7" spans="1:12" s="2" customFormat="1" ht="12.75" hidden="1">
      <c r="A7" s="8"/>
      <c r="B7" s="8"/>
      <c r="C7" s="8"/>
      <c r="D7" s="8" t="s">
        <v>17</v>
      </c>
      <c r="E7" s="10">
        <f>'[1]Лицевые счета домов свод'!E8</f>
        <v>0</v>
      </c>
      <c r="F7" s="10">
        <f>'[1]Лицевые счета домов свод'!F8</f>
        <v>-18075.5</v>
      </c>
      <c r="G7" s="10">
        <f>'[1]Лицевые счета домов свод'!G8</f>
        <v>0</v>
      </c>
      <c r="H7" s="10">
        <f>'[1]Лицевые счета домов свод'!H8</f>
        <v>0</v>
      </c>
      <c r="I7" s="10">
        <f>'[1]Лицевые счета домов свод'!I8</f>
        <v>0</v>
      </c>
      <c r="J7" s="10">
        <f>'[1]Лицевые счета домов свод'!J8</f>
        <v>-18075.5</v>
      </c>
      <c r="K7" s="10">
        <f>'[1]Лицевые счета домов свод'!K8</f>
        <v>0</v>
      </c>
      <c r="L7" s="3"/>
    </row>
    <row r="8" spans="1:12" s="2" customFormat="1" ht="12.75" hidden="1">
      <c r="A8" s="8"/>
      <c r="B8" s="8"/>
      <c r="C8" s="8"/>
      <c r="D8" s="8" t="s">
        <v>18</v>
      </c>
      <c r="E8" s="10">
        <f>'[1]Лицевые счета домов свод'!E9</f>
        <v>-1216.39</v>
      </c>
      <c r="F8" s="10">
        <f>'[1]Лицевые счета домов свод'!F9</f>
        <v>114138.81</v>
      </c>
      <c r="G8" s="10">
        <f>'[1]Лицевые счета домов свод'!G9</f>
        <v>0</v>
      </c>
      <c r="H8" s="10">
        <f>'[1]Лицевые счета домов свод'!H9</f>
        <v>1172.22</v>
      </c>
      <c r="I8" s="10">
        <f>'[1]Лицевые счета домов свод'!I9</f>
        <v>0</v>
      </c>
      <c r="J8" s="10">
        <f>'[1]Лицевые счета домов свод'!J9</f>
        <v>115311.03</v>
      </c>
      <c r="K8" s="10">
        <f>'[1]Лицевые счета домов свод'!K9</f>
        <v>-2388.61</v>
      </c>
      <c r="L8" s="3"/>
    </row>
    <row r="9" spans="1:12" s="2" customFormat="1" ht="12.75" hidden="1">
      <c r="A9" s="8"/>
      <c r="B9" s="8"/>
      <c r="C9" s="8"/>
      <c r="D9" s="8" t="s">
        <v>19</v>
      </c>
      <c r="E9" s="10">
        <f>'[1]Лицевые счета домов свод'!E10</f>
        <v>0</v>
      </c>
      <c r="F9" s="10">
        <f>'[1]Лицевые счета домов свод'!F10</f>
        <v>0</v>
      </c>
      <c r="G9" s="10">
        <f>'[1]Лицевые счета домов свод'!G10</f>
        <v>0</v>
      </c>
      <c r="H9" s="10">
        <f>'[1]Лицевые счета домов свод'!H10</f>
        <v>0</v>
      </c>
      <c r="I9" s="10">
        <f>'[1]Лицевые счета домов свод'!I10</f>
        <v>0</v>
      </c>
      <c r="J9" s="10">
        <f>'[1]Лицевые счета домов свод'!J10</f>
        <v>0</v>
      </c>
      <c r="K9" s="10">
        <f>'[1]Лицевые счета домов свод'!K10</f>
        <v>0</v>
      </c>
      <c r="L9" s="3"/>
    </row>
    <row r="10" spans="1:12" s="2" customFormat="1" ht="12.75" hidden="1">
      <c r="A10" s="8"/>
      <c r="B10" s="8"/>
      <c r="C10" s="8"/>
      <c r="D10" s="8" t="s">
        <v>20</v>
      </c>
      <c r="E10" s="10">
        <f>'[1]Лицевые счета домов свод'!E11</f>
        <v>0</v>
      </c>
      <c r="F10" s="10">
        <f>'[1]Лицевые счета домов свод'!F11</f>
        <v>0</v>
      </c>
      <c r="G10" s="10">
        <f>'[1]Лицевые счета домов свод'!G11</f>
        <v>0</v>
      </c>
      <c r="H10" s="10">
        <f>'[1]Лицевые счета домов свод'!H11</f>
        <v>0</v>
      </c>
      <c r="I10" s="10">
        <f>'[1]Лицевые счета домов свод'!I11</f>
        <v>0</v>
      </c>
      <c r="J10" s="10">
        <f>'[1]Лицевые счета домов свод'!J11</f>
        <v>0</v>
      </c>
      <c r="K10" s="10">
        <f>'[1]Лицевые счета домов свод'!K11</f>
        <v>0</v>
      </c>
      <c r="L10" s="3"/>
    </row>
    <row r="11" spans="1:12" s="2" customFormat="1" ht="12.75" hidden="1">
      <c r="A11" s="8"/>
      <c r="B11" s="8"/>
      <c r="C11" s="8"/>
      <c r="D11" s="8" t="s">
        <v>21</v>
      </c>
      <c r="E11" s="10">
        <f>'[1]Лицевые счета домов свод'!E12</f>
        <v>0</v>
      </c>
      <c r="F11" s="10">
        <f>'[1]Лицевые счета домов свод'!F12</f>
        <v>1500</v>
      </c>
      <c r="G11" s="10">
        <f>'[1]Лицевые счета домов свод'!G12</f>
        <v>2000</v>
      </c>
      <c r="H11" s="10">
        <f>'[1]Лицевые счета домов свод'!H12</f>
        <v>0</v>
      </c>
      <c r="I11" s="10">
        <f>'[1]Лицевые счета домов свод'!I12</f>
        <v>0</v>
      </c>
      <c r="J11" s="10">
        <f>'[1]Лицевые счета домов свод'!J12</f>
        <v>1500</v>
      </c>
      <c r="K11" s="10">
        <f>'[1]Лицевые счета домов свод'!K12</f>
        <v>2000</v>
      </c>
      <c r="L11" s="3"/>
    </row>
    <row r="12" spans="1:12" s="2" customFormat="1" ht="12.75" hidden="1">
      <c r="A12" s="8"/>
      <c r="B12" s="8"/>
      <c r="C12" s="8"/>
      <c r="D12" s="4" t="s">
        <v>22</v>
      </c>
      <c r="E12" s="4">
        <f>SUM(E6:E11)</f>
        <v>27688.4</v>
      </c>
      <c r="F12" s="4">
        <f>SUM(F6:F11)</f>
        <v>14588.419999999998</v>
      </c>
      <c r="G12" s="4">
        <f>SUM(G6:G11)</f>
        <v>308545.55999999994</v>
      </c>
      <c r="H12" s="4">
        <f>SUM(H6:H11)</f>
        <v>309595.9</v>
      </c>
      <c r="I12" s="4">
        <f>SUM(I6:I11)</f>
        <v>270510.26</v>
      </c>
      <c r="J12" s="11">
        <f>SUM(J6:J11)</f>
        <v>53674.06000000003</v>
      </c>
      <c r="K12" s="4">
        <f>SUM(K6:K11)</f>
        <v>26638.059999999867</v>
      </c>
      <c r="L12" s="3"/>
    </row>
    <row r="13" spans="1:12" s="2" customFormat="1" ht="27" customHeight="1" hidden="1">
      <c r="A13" s="8"/>
      <c r="B13" s="8"/>
      <c r="C13" s="8"/>
      <c r="D13" s="12" t="s">
        <v>23</v>
      </c>
      <c r="E13" s="10">
        <f>'[1]Лицевые счета домов свод'!E14</f>
        <v>12928.22</v>
      </c>
      <c r="F13" s="10">
        <f>'[1]Лицевые счета домов свод'!F14</f>
        <v>-47225.69</v>
      </c>
      <c r="G13" s="10">
        <f>'[1]Лицевые счета домов свод'!G14</f>
        <v>95603.90000000002</v>
      </c>
      <c r="H13" s="10">
        <f>'[1]Лицевые счета домов свод'!H14</f>
        <v>96204.79000000001</v>
      </c>
      <c r="I13" s="10">
        <f>'[1]Лицевые счета домов свод'!I14</f>
        <v>77133.82999999999</v>
      </c>
      <c r="J13" s="10">
        <f>'[1]Лицевые счета домов свод'!J14</f>
        <v>-28154.72999999998</v>
      </c>
      <c r="K13" s="10">
        <f>'[1]Лицевые счета домов свод'!K14</f>
        <v>12327.330000000016</v>
      </c>
      <c r="L13" s="3"/>
    </row>
    <row r="14" spans="1:12" s="2" customFormat="1" ht="28.5" customHeight="1" hidden="1">
      <c r="A14" s="8"/>
      <c r="B14" s="8"/>
      <c r="C14" s="8"/>
      <c r="D14" s="12" t="s">
        <v>24</v>
      </c>
      <c r="E14" s="10">
        <f>'[1]Лицевые счета домов свод'!E15</f>
        <v>7736.57</v>
      </c>
      <c r="F14" s="10">
        <f>'[1]Лицевые счета домов свод'!F15</f>
        <v>-7736.57</v>
      </c>
      <c r="G14" s="10">
        <f>'[1]Лицевые счета домов свод'!G15</f>
        <v>86215.97</v>
      </c>
      <c r="H14" s="10">
        <f>'[1]Лицевые счета домов свод'!H15</f>
        <v>86757.87</v>
      </c>
      <c r="I14" s="10">
        <f>'[1]Лицевые счета домов свод'!I15</f>
        <v>86215.97</v>
      </c>
      <c r="J14" s="10">
        <f>'[1]Лицевые счета домов свод'!J15</f>
        <v>-7194.670000000013</v>
      </c>
      <c r="K14" s="10">
        <f>'[1]Лицевые счета домов свод'!K15</f>
        <v>7194.670000000013</v>
      </c>
      <c r="L14" s="3"/>
    </row>
    <row r="15" spans="1:12" s="2" customFormat="1" ht="32.25" customHeight="1" hidden="1">
      <c r="A15" s="8"/>
      <c r="B15" s="8"/>
      <c r="C15" s="8"/>
      <c r="D15" s="12" t="s">
        <v>25</v>
      </c>
      <c r="E15" s="10">
        <f>'[1]Лицевые счета домов свод'!E16</f>
        <v>1074.82</v>
      </c>
      <c r="F15" s="10">
        <f>'[1]Лицевые счета домов свод'!F16</f>
        <v>33924.9</v>
      </c>
      <c r="G15" s="10">
        <f>'[1]Лицевые счета домов свод'!G16</f>
        <v>28738.560000000005</v>
      </c>
      <c r="H15" s="10">
        <f>'[1]Лицевые счета домов свод'!H16</f>
        <v>28919.289999999997</v>
      </c>
      <c r="I15" s="10">
        <f>'[1]Лицевые счета домов свод'!I16</f>
        <v>35110</v>
      </c>
      <c r="J15" s="10">
        <f>'[1]Лицевые счета домов свод'!J16</f>
        <v>27734.190000000002</v>
      </c>
      <c r="K15" s="10">
        <f>'[1]Лицевые счета домов свод'!K16</f>
        <v>894.0900000000074</v>
      </c>
      <c r="L15" s="3"/>
    </row>
    <row r="16" spans="1:12" s="2" customFormat="1" ht="32.25" customHeight="1" hidden="1">
      <c r="A16" s="8"/>
      <c r="B16" s="8"/>
      <c r="C16" s="8"/>
      <c r="D16" s="12" t="s">
        <v>26</v>
      </c>
      <c r="E16" s="10">
        <f>'[1]Лицевые счета домов свод'!E17</f>
        <v>975.11</v>
      </c>
      <c r="F16" s="10">
        <f>'[1]Лицевые счета домов свод'!F17</f>
        <v>4208.96</v>
      </c>
      <c r="G16" s="10">
        <f>'[1]Лицевые счета домов свод'!G17</f>
        <v>22990.900000000005</v>
      </c>
      <c r="H16" s="10">
        <f>'[1]Лицевые счета домов свод'!H17</f>
        <v>23135.409999999996</v>
      </c>
      <c r="I16" s="10">
        <f>'[1]Лицевые счета домов свод'!I17</f>
        <v>22573.679999999997</v>
      </c>
      <c r="J16" s="10">
        <f>'[1]Лицевые счета домов свод'!J17</f>
        <v>4770.689999999999</v>
      </c>
      <c r="K16" s="10">
        <f>'[1]Лицевые счета домов свод'!K17</f>
        <v>830.6000000000095</v>
      </c>
      <c r="L16" s="3"/>
    </row>
    <row r="17" spans="1:12" s="2" customFormat="1" ht="12.75" hidden="1">
      <c r="A17" s="8"/>
      <c r="B17" s="8"/>
      <c r="C17" s="8"/>
      <c r="D17" s="8" t="s">
        <v>27</v>
      </c>
      <c r="E17" s="10">
        <f>'[1]Лицевые счета домов свод'!E18</f>
        <v>575.26</v>
      </c>
      <c r="F17" s="10">
        <f>'[1]Лицевые счета домов свод'!F18</f>
        <v>-27197.32</v>
      </c>
      <c r="G17" s="10">
        <f>'[1]Лицевые счета домов свод'!G18</f>
        <v>5077.15</v>
      </c>
      <c r="H17" s="10">
        <f>'[1]Лицевые счета домов свод'!H18</f>
        <v>5109.06</v>
      </c>
      <c r="I17" s="10">
        <f>'[1]Лицевые счета домов свод'!I18</f>
        <v>0</v>
      </c>
      <c r="J17" s="10">
        <f>'[1]Лицевые счета домов свод'!J18</f>
        <v>-22088.26</v>
      </c>
      <c r="K17" s="10">
        <f>'[1]Лицевые счета домов свод'!K18</f>
        <v>543.3499999999995</v>
      </c>
      <c r="L17" s="3"/>
    </row>
    <row r="18" spans="1:12" s="2" customFormat="1" ht="27.75" customHeight="1" hidden="1">
      <c r="A18" s="8"/>
      <c r="B18" s="8"/>
      <c r="C18" s="8"/>
      <c r="D18" s="12" t="s">
        <v>28</v>
      </c>
      <c r="E18" s="10">
        <f>'[1]Лицевые счета домов свод'!E19</f>
        <v>16.5</v>
      </c>
      <c r="F18" s="10">
        <f>'[1]Лицевые счета домов свод'!F19</f>
        <v>681.63</v>
      </c>
      <c r="G18" s="10">
        <f>'[1]Лицевые счета домов свод'!G19</f>
        <v>143.68</v>
      </c>
      <c r="H18" s="10">
        <f>'[1]Лицевые счета домов свод'!H19</f>
        <v>144.55</v>
      </c>
      <c r="I18" s="10">
        <f>'[1]Лицевые счета домов свод'!I19</f>
        <v>0</v>
      </c>
      <c r="J18" s="10">
        <f>'[1]Лицевые счета домов свод'!J19</f>
        <v>826.1800000000001</v>
      </c>
      <c r="K18" s="10">
        <f>'[1]Лицевые счета домов свод'!K19</f>
        <v>15.629999999999995</v>
      </c>
      <c r="L18" s="3"/>
    </row>
    <row r="19" spans="1:12" s="2" customFormat="1" ht="44.25" customHeight="1" hidden="1">
      <c r="A19" s="8"/>
      <c r="B19" s="8"/>
      <c r="C19" s="8"/>
      <c r="D19" s="12" t="s">
        <v>29</v>
      </c>
      <c r="E19" s="10">
        <f>'[1]Лицевые счета домов свод'!E20</f>
        <v>3861.81</v>
      </c>
      <c r="F19" s="10">
        <f>'[1]Лицевые счета домов свод'!F20</f>
        <v>-3861.81</v>
      </c>
      <c r="G19" s="10">
        <f>'[1]Лицевые счета домов свод'!G20</f>
        <v>45502.88000000001</v>
      </c>
      <c r="H19" s="10">
        <f>'[1]Лицевые счета домов свод'!H20</f>
        <v>45788.869999999995</v>
      </c>
      <c r="I19" s="10">
        <f>'[1]Лицевые счета домов свод'!I20</f>
        <v>45502.88000000001</v>
      </c>
      <c r="J19" s="10">
        <f>'[1]Лицевые счета домов свод'!J20</f>
        <v>-3575.8200000000143</v>
      </c>
      <c r="K19" s="10">
        <f>'[1]Лицевые счета домов свод'!K20</f>
        <v>3575.8200000000143</v>
      </c>
      <c r="L19" s="3"/>
    </row>
    <row r="20" spans="1:12" s="2" customFormat="1" ht="18" customHeight="1" hidden="1">
      <c r="A20" s="8"/>
      <c r="B20" s="8"/>
      <c r="C20" s="8"/>
      <c r="D20" s="12" t="s">
        <v>30</v>
      </c>
      <c r="E20" s="10">
        <f>'[1]Лицевые счета домов свод'!E21</f>
        <v>2008.37</v>
      </c>
      <c r="F20" s="10">
        <f>'[1]Лицевые счета домов свод'!F21</f>
        <v>-70125.91</v>
      </c>
      <c r="G20" s="10">
        <f>'[1]Лицевые счета домов свод'!G21</f>
        <v>17722.190000000002</v>
      </c>
      <c r="H20" s="10">
        <f>'[1]Лицевые счета домов свод'!H21</f>
        <v>17833.57</v>
      </c>
      <c r="I20" s="10">
        <f>'[1]Лицевые счета домов свод'!I21</f>
        <v>40152.9885</v>
      </c>
      <c r="J20" s="10">
        <f>'[1]Лицевые счета домов свод'!J21</f>
        <v>-92445.3285</v>
      </c>
      <c r="K20" s="10">
        <f>'[1]Лицевые счета домов свод'!K21</f>
        <v>1896.9900000000016</v>
      </c>
      <c r="L20" s="3"/>
    </row>
    <row r="21" spans="1:12" s="2" customFormat="1" ht="28.5" customHeight="1" hidden="1">
      <c r="A21" s="8"/>
      <c r="B21" s="8"/>
      <c r="C21" s="8"/>
      <c r="D21" s="12" t="s">
        <v>31</v>
      </c>
      <c r="E21" s="10">
        <f>'[1]Лицевые счета домов свод'!E22</f>
        <v>515.72</v>
      </c>
      <c r="F21" s="10">
        <f>'[1]Лицевые счета домов свод'!F22</f>
        <v>-55389.8</v>
      </c>
      <c r="G21" s="10">
        <f>'[1]Лицевые счета домов свод'!G22</f>
        <v>4550.3499999999985</v>
      </c>
      <c r="H21" s="10">
        <f>'[1]Лицевые счета домов свод'!H22</f>
        <v>4578.91</v>
      </c>
      <c r="I21" s="10">
        <f>'[1]Лицевые счета домов свод'!I22</f>
        <v>0</v>
      </c>
      <c r="J21" s="10">
        <f>'[1]Лицевые счета домов свод'!J22</f>
        <v>-50810.89</v>
      </c>
      <c r="K21" s="10">
        <f>'[1]Лицевые счета домов свод'!K22</f>
        <v>487.15999999999894</v>
      </c>
      <c r="L21" s="3"/>
    </row>
    <row r="22" spans="1:17" s="2" customFormat="1" ht="12.75" hidden="1">
      <c r="A22" s="8"/>
      <c r="B22" s="8"/>
      <c r="C22" s="8"/>
      <c r="D22" s="4" t="s">
        <v>32</v>
      </c>
      <c r="E22" s="4">
        <f>SUM(E13:E21)</f>
        <v>29692.379999999997</v>
      </c>
      <c r="F22" s="4">
        <f>SUM(F13:F21)</f>
        <v>-172721.61</v>
      </c>
      <c r="G22" s="4">
        <f>SUM(G13:G21)</f>
        <v>306545.58</v>
      </c>
      <c r="H22" s="4">
        <f>SUM(H13:H21)</f>
        <v>308472.31999999995</v>
      </c>
      <c r="I22" s="11">
        <f>SUM(I13:I21)</f>
        <v>306689.34849999996</v>
      </c>
      <c r="J22" s="11">
        <f>SUM(J13:J21)</f>
        <v>-170938.6385</v>
      </c>
      <c r="K22" s="4">
        <f>SUM(K13:K21)</f>
        <v>27765.640000000058</v>
      </c>
      <c r="L22" s="3"/>
      <c r="M22" s="13"/>
      <c r="N22" s="13"/>
      <c r="O22" s="13"/>
      <c r="P22" s="13"/>
      <c r="Q22" s="13"/>
    </row>
    <row r="23" spans="1:12" s="2" customFormat="1" ht="12.75" hidden="1">
      <c r="A23" s="8"/>
      <c r="B23" s="8"/>
      <c r="C23" s="8"/>
      <c r="D23" s="8" t="s">
        <v>33</v>
      </c>
      <c r="E23" s="10">
        <f>'[1]Лицевые счета домов свод'!E24</f>
        <v>9805.73</v>
      </c>
      <c r="F23" s="10">
        <f>'[1]Лицевые счета домов свод'!F24</f>
        <v>-8609.47</v>
      </c>
      <c r="G23" s="10">
        <f>'[1]Лицевые счета домов свод'!G24</f>
        <v>117509.06999999998</v>
      </c>
      <c r="H23" s="10">
        <f>'[1]Лицевые счета домов свод'!H24</f>
        <v>117984.49999999999</v>
      </c>
      <c r="I23" s="10">
        <f>'[1]Лицевые счета домов свод'!I24</f>
        <v>117509.06999999998</v>
      </c>
      <c r="J23" s="10">
        <f>'[1]Лицевые счета домов свод'!J24</f>
        <v>-8134.039999999994</v>
      </c>
      <c r="K23" s="10">
        <f>'[1]Лицевые счета домов свод'!K24</f>
        <v>9330.299999999988</v>
      </c>
      <c r="L23" s="3"/>
    </row>
    <row r="24" spans="1:12" s="2" customFormat="1" ht="12.75" hidden="1">
      <c r="A24" s="8"/>
      <c r="B24" s="8"/>
      <c r="C24" s="8"/>
      <c r="D24" s="8" t="s">
        <v>34</v>
      </c>
      <c r="E24" s="10">
        <f>'[1]Лицевые счета домов свод'!E25</f>
        <v>0</v>
      </c>
      <c r="F24" s="10">
        <f>'[1]Лицевые счета домов свод'!F25</f>
        <v>0</v>
      </c>
      <c r="G24" s="10">
        <f>'[1]Лицевые счета домов свод'!G25</f>
        <v>5198.109999999999</v>
      </c>
      <c r="H24" s="10">
        <f>'[1]Лицевые счета домов свод'!H25</f>
        <v>4554.790000000002</v>
      </c>
      <c r="I24" s="10">
        <f>'[1]Лицевые счета домов свод'!I25</f>
        <v>5198.109999999999</v>
      </c>
      <c r="J24" s="10">
        <f>'[1]Лицевые счета домов свод'!J25</f>
        <v>-643.319999999997</v>
      </c>
      <c r="K24" s="10">
        <f>'[1]Лицевые счета домов свод'!K25</f>
        <v>643.319999999997</v>
      </c>
      <c r="L24" s="3"/>
    </row>
    <row r="25" spans="1:12" s="2" customFormat="1" ht="12.75" hidden="1">
      <c r="A25" s="8"/>
      <c r="B25" s="8"/>
      <c r="C25" s="8"/>
      <c r="D25" s="8" t="s">
        <v>35</v>
      </c>
      <c r="E25" s="10">
        <f>'[1]Лицевые счета домов свод'!E26</f>
        <v>0</v>
      </c>
      <c r="F25" s="10">
        <f>'[1]Лицевые счета домов свод'!F26</f>
        <v>0</v>
      </c>
      <c r="G25" s="10">
        <f>'[1]Лицевые счета домов свод'!G26</f>
        <v>53708.840000000004</v>
      </c>
      <c r="H25" s="10">
        <f>'[1]Лицевые счета домов свод'!H26</f>
        <v>50361.84000000001</v>
      </c>
      <c r="I25" s="10">
        <f>'[1]Лицевые счета домов свод'!I26</f>
        <v>53708.840000000004</v>
      </c>
      <c r="J25" s="10">
        <f>'[1]Лицевые счета домов свод'!J26</f>
        <v>-3346.9999999999927</v>
      </c>
      <c r="K25" s="10">
        <f>'[1]Лицевые счета домов свод'!K26</f>
        <v>3346.9999999999927</v>
      </c>
      <c r="L25" s="3"/>
    </row>
    <row r="26" spans="1:12" s="2" customFormat="1" ht="12.75" hidden="1">
      <c r="A26" s="8"/>
      <c r="B26" s="8"/>
      <c r="C26" s="8"/>
      <c r="D26" s="8" t="s">
        <v>36</v>
      </c>
      <c r="E26" s="10">
        <f>'[1]Лицевые счета домов свод'!E27</f>
        <v>-713.68</v>
      </c>
      <c r="F26" s="10">
        <f>'[1]Лицевые счета домов свод'!F27</f>
        <v>713.68</v>
      </c>
      <c r="G26" s="10">
        <f>'[1]Лицевые счета домов свод'!G27</f>
        <v>10218.189999999997</v>
      </c>
      <c r="H26" s="10">
        <f>'[1]Лицевые счета домов свод'!H27</f>
        <v>10265.48</v>
      </c>
      <c r="I26" s="10">
        <f>'[1]Лицевые счета домов свод'!I27</f>
        <v>10218.189999999997</v>
      </c>
      <c r="J26" s="10">
        <f>'[1]Лицевые счета домов свод'!J27</f>
        <v>760.970000000003</v>
      </c>
      <c r="K26" s="10">
        <f>'[1]Лицевые счета домов свод'!K27</f>
        <v>-760.970000000003</v>
      </c>
      <c r="L26" s="3"/>
    </row>
    <row r="27" spans="1:12" s="2" customFormat="1" ht="12.75" hidden="1">
      <c r="A27" s="8"/>
      <c r="B27" s="8"/>
      <c r="C27" s="8"/>
      <c r="D27" s="8" t="s">
        <v>37</v>
      </c>
      <c r="E27" s="10">
        <f>'[1]Лицевые счета домов свод'!E28</f>
        <v>6675.69</v>
      </c>
      <c r="F27" s="10">
        <f>'[1]Лицевые счета домов свод'!F28</f>
        <v>-6675.69</v>
      </c>
      <c r="G27" s="10">
        <f>'[1]Лицевые счета домов свод'!G28</f>
        <v>97072.88</v>
      </c>
      <c r="H27" s="10">
        <f>'[1]Лицевые счета домов свод'!H28</f>
        <v>97481.76</v>
      </c>
      <c r="I27" s="10">
        <f>'[1]Лицевые счета домов свод'!I28</f>
        <v>97072.88</v>
      </c>
      <c r="J27" s="10">
        <f>'[1]Лицевые счета домов свод'!J28</f>
        <v>-6266.810000000012</v>
      </c>
      <c r="K27" s="10">
        <f>'[1]Лицевые счета домов свод'!K28</f>
        <v>6266.810000000012</v>
      </c>
      <c r="L27" s="3"/>
    </row>
    <row r="28" spans="1:12" s="2" customFormat="1" ht="12.75" hidden="1">
      <c r="A28" s="8"/>
      <c r="B28" s="8"/>
      <c r="C28" s="8"/>
      <c r="D28" s="8" t="s">
        <v>38</v>
      </c>
      <c r="E28" s="10">
        <f>'[1]Лицевые счета домов свод'!E29</f>
        <v>11563.1</v>
      </c>
      <c r="F28" s="10">
        <f>'[1]Лицевые счета домов свод'!F29</f>
        <v>-11563.1</v>
      </c>
      <c r="G28" s="10">
        <f>'[1]Лицевые счета домов свод'!G29</f>
        <v>127727.56000000003</v>
      </c>
      <c r="H28" s="10">
        <f>'[1]Лицевые счета домов свод'!H29</f>
        <v>128256.62999999999</v>
      </c>
      <c r="I28" s="10">
        <f>'[1]Лицевые счета домов свод'!I29</f>
        <v>127727.56000000003</v>
      </c>
      <c r="J28" s="10">
        <f>'[1]Лицевые счета домов свод'!J29</f>
        <v>-11034.030000000042</v>
      </c>
      <c r="K28" s="10">
        <f>'[1]Лицевые счета домов свод'!K29</f>
        <v>11034.030000000042</v>
      </c>
      <c r="L28" s="3"/>
    </row>
    <row r="29" spans="1:12" s="2" customFormat="1" ht="12.75" hidden="1">
      <c r="A29" s="8"/>
      <c r="B29" s="8"/>
      <c r="C29" s="8"/>
      <c r="D29" s="8" t="s">
        <v>39</v>
      </c>
      <c r="E29" s="10">
        <f>'[1]Лицевые счета домов свод'!E30</f>
        <v>10359.57</v>
      </c>
      <c r="F29" s="10">
        <f>'[1]Лицевые счета домов свод'!F30</f>
        <v>-10359.57</v>
      </c>
      <c r="G29" s="10">
        <f>'[1]Лицевые счета домов свод'!G30</f>
        <v>117509.06999999998</v>
      </c>
      <c r="H29" s="10">
        <f>'[1]Лицевые счета домов свод'!H30</f>
        <v>117995.25</v>
      </c>
      <c r="I29" s="10">
        <f>'[1]Лицевые счета домов свод'!I30</f>
        <v>117509.06999999998</v>
      </c>
      <c r="J29" s="10">
        <f>'[1]Лицевые счета домов свод'!J30</f>
        <v>-9873.389999999985</v>
      </c>
      <c r="K29" s="10">
        <f>'[1]Лицевые счета домов свод'!K30</f>
        <v>9873.389999999985</v>
      </c>
      <c r="L29" s="3"/>
    </row>
    <row r="30" spans="1:12" s="2" customFormat="1" ht="12.75" hidden="1">
      <c r="A30" s="8"/>
      <c r="B30" s="8"/>
      <c r="C30" s="8"/>
      <c r="D30" s="8" t="s">
        <v>40</v>
      </c>
      <c r="E30" s="10">
        <f>'[1]Лицевые счета домов свод'!E31</f>
        <v>531.73</v>
      </c>
      <c r="F30" s="10">
        <f>'[1]Лицевые счета домов свод'!F31</f>
        <v>-531.73</v>
      </c>
      <c r="G30" s="10">
        <f>'[1]Лицевые счета домов свод'!G31</f>
        <v>36819.689999999995</v>
      </c>
      <c r="H30" s="10">
        <f>'[1]Лицевые счета домов свод'!H31</f>
        <v>36001.77999999999</v>
      </c>
      <c r="I30" s="10">
        <f>'[1]Лицевые счета домов свод'!I31</f>
        <v>36819.689999999995</v>
      </c>
      <c r="J30" s="10">
        <f>'[1]Лицевые счета домов свод'!J31</f>
        <v>-1349.6400000000067</v>
      </c>
      <c r="K30" s="10">
        <f>'[1]Лицевые счета домов свод'!K31</f>
        <v>1349.6400000000067</v>
      </c>
      <c r="L30" s="3"/>
    </row>
    <row r="31" spans="1:12" s="2" customFormat="1" ht="12.75">
      <c r="A31" s="8">
        <v>1</v>
      </c>
      <c r="B31" s="5" t="s">
        <v>14</v>
      </c>
      <c r="C31" s="5">
        <v>67</v>
      </c>
      <c r="D31" s="8"/>
      <c r="E31" s="4">
        <f>SUM(E23:E30)+E12+E22</f>
        <v>95602.92000000001</v>
      </c>
      <c r="F31" s="4">
        <f>SUM(F23:F30)+F12+F22</f>
        <v>-195159.06999999998</v>
      </c>
      <c r="G31" s="4">
        <f>SUM(G23:G30)+G12+G22</f>
        <v>1180854.55</v>
      </c>
      <c r="H31" s="4">
        <f>SUM(H23:H30)+H12+H22</f>
        <v>1180970.25</v>
      </c>
      <c r="I31" s="11">
        <f>SUM(I23:I30)+I12+I22</f>
        <v>1142963.0185</v>
      </c>
      <c r="J31" s="11">
        <f>SUM(J23:J30)+J12+J22</f>
        <v>-157151.8385</v>
      </c>
      <c r="K31" s="4">
        <f>SUM(K23:K30)+K12+K22</f>
        <v>95487.21999999994</v>
      </c>
      <c r="L31" s="9" t="s">
        <v>15</v>
      </c>
    </row>
    <row r="32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workbookViewId="0" topLeftCell="A46">
      <selection activeCell="E54" sqref="E54"/>
    </sheetView>
  </sheetViews>
  <sheetFormatPr defaultColWidth="12.57421875" defaultRowHeight="12.75"/>
  <cols>
    <col min="1" max="1" width="9.7109375" style="0" customWidth="1"/>
    <col min="2" max="2" width="48.421875" style="0" customWidth="1"/>
    <col min="3" max="3" width="27.8515625" style="0" customWidth="1"/>
    <col min="4" max="4" width="37.57421875" style="0" customWidth="1"/>
    <col min="5" max="5" width="23.00390625" style="0" customWidth="1"/>
    <col min="6" max="16384" width="11.57421875" style="0" customWidth="1"/>
  </cols>
  <sheetData>
    <row r="1" spans="1:5" s="2" customFormat="1" ht="12.75">
      <c r="A1" s="14" t="s">
        <v>41</v>
      </c>
      <c r="B1" s="14"/>
      <c r="C1" s="14"/>
      <c r="D1" s="14"/>
      <c r="E1" s="14"/>
    </row>
    <row r="2" spans="1:5" s="2" customFormat="1" ht="12.75">
      <c r="A2" s="15" t="s">
        <v>1</v>
      </c>
      <c r="B2" s="16" t="s">
        <v>42</v>
      </c>
      <c r="C2" s="16" t="s">
        <v>2</v>
      </c>
      <c r="D2" s="16" t="s">
        <v>43</v>
      </c>
      <c r="E2" s="16" t="s">
        <v>44</v>
      </c>
    </row>
    <row r="3" spans="1:5" s="2" customFormat="1" ht="12.75">
      <c r="A3" s="17" t="s">
        <v>45</v>
      </c>
      <c r="B3" s="17" t="s">
        <v>46</v>
      </c>
      <c r="C3" s="17" t="s">
        <v>47</v>
      </c>
      <c r="D3" s="17" t="s">
        <v>48</v>
      </c>
      <c r="E3" s="17">
        <v>58473.45</v>
      </c>
    </row>
    <row r="4" spans="1:5" s="2" customFormat="1" ht="12.75" hidden="1">
      <c r="A4" s="17">
        <v>2</v>
      </c>
      <c r="B4" s="18"/>
      <c r="C4" s="19"/>
      <c r="D4" s="19"/>
      <c r="E4" s="19"/>
    </row>
    <row r="5" spans="1:5" s="2" customFormat="1" ht="12.75" hidden="1">
      <c r="A5" s="17">
        <v>3</v>
      </c>
      <c r="B5" s="18"/>
      <c r="C5" s="19"/>
      <c r="D5" s="19"/>
      <c r="E5" s="19"/>
    </row>
    <row r="6" spans="1:5" s="2" customFormat="1" ht="12.75" hidden="1">
      <c r="A6" s="17">
        <v>4</v>
      </c>
      <c r="B6" s="19"/>
      <c r="C6" s="19"/>
      <c r="D6" s="19"/>
      <c r="E6" s="19"/>
    </row>
    <row r="7" spans="1:5" s="2" customFormat="1" ht="12.75" hidden="1">
      <c r="A7" s="17">
        <v>5</v>
      </c>
      <c r="B7" s="20"/>
      <c r="C7" s="20"/>
      <c r="D7" s="20"/>
      <c r="E7" s="20"/>
    </row>
    <row r="8" spans="1:5" s="2" customFormat="1" ht="12.75" hidden="1">
      <c r="A8" s="21"/>
      <c r="B8" s="21" t="s">
        <v>49</v>
      </c>
      <c r="C8" s="21"/>
      <c r="D8" s="21"/>
      <c r="E8" s="21">
        <f>E4+E5+E6+E3+E7</f>
        <v>58473.45</v>
      </c>
    </row>
    <row r="9" s="2" customFormat="1" ht="12.75" hidden="1"/>
    <row r="10" spans="1:5" s="2" customFormat="1" ht="12.75">
      <c r="A10" s="14" t="s">
        <v>50</v>
      </c>
      <c r="B10" s="14"/>
      <c r="C10" s="14"/>
      <c r="D10" s="14"/>
      <c r="E10" s="14"/>
    </row>
    <row r="11" spans="1:5" s="2" customFormat="1" ht="12.75">
      <c r="A11" s="15" t="s">
        <v>1</v>
      </c>
      <c r="B11" s="16" t="s">
        <v>42</v>
      </c>
      <c r="C11" s="16" t="s">
        <v>2</v>
      </c>
      <c r="D11" s="16" t="s">
        <v>43</v>
      </c>
      <c r="E11" s="16" t="s">
        <v>44</v>
      </c>
    </row>
    <row r="12" spans="1:5" s="2" customFormat="1" ht="12.75">
      <c r="A12" s="19">
        <v>1</v>
      </c>
      <c r="B12" s="22" t="s">
        <v>46</v>
      </c>
      <c r="C12" s="19" t="s">
        <v>47</v>
      </c>
      <c r="D12" s="19" t="s">
        <v>51</v>
      </c>
      <c r="E12" s="19">
        <v>12746.4</v>
      </c>
    </row>
    <row r="13" spans="1:5" s="2" customFormat="1" ht="12.75" hidden="1">
      <c r="A13" s="19">
        <v>2</v>
      </c>
      <c r="B13" s="22"/>
      <c r="C13" s="19"/>
      <c r="D13" s="19"/>
      <c r="E13" s="19"/>
    </row>
    <row r="14" spans="1:5" s="2" customFormat="1" ht="12.75" hidden="1">
      <c r="A14" s="19">
        <v>3</v>
      </c>
      <c r="B14" s="23"/>
      <c r="C14" s="24"/>
      <c r="D14" s="24"/>
      <c r="E14" s="24"/>
    </row>
    <row r="15" spans="1:5" s="2" customFormat="1" ht="12.75" hidden="1">
      <c r="A15" s="19">
        <v>4</v>
      </c>
      <c r="B15" s="19"/>
      <c r="C15" s="19"/>
      <c r="D15" s="19"/>
      <c r="E15" s="19"/>
    </row>
    <row r="16" spans="1:5" s="2" customFormat="1" ht="12.75" hidden="1">
      <c r="A16" s="19">
        <v>5</v>
      </c>
      <c r="B16" s="19"/>
      <c r="C16" s="19"/>
      <c r="D16" s="19"/>
      <c r="E16" s="19"/>
    </row>
    <row r="17" spans="1:5" s="2" customFormat="1" ht="12.75" hidden="1">
      <c r="A17" s="19">
        <v>6</v>
      </c>
      <c r="B17" s="20"/>
      <c r="C17" s="20"/>
      <c r="D17" s="20"/>
      <c r="E17" s="20"/>
    </row>
    <row r="18" spans="1:5" s="2" customFormat="1" ht="12.75" hidden="1">
      <c r="A18" s="21"/>
      <c r="B18" s="21" t="s">
        <v>49</v>
      </c>
      <c r="C18" s="21"/>
      <c r="D18" s="21"/>
      <c r="E18" s="21">
        <f>E13+E14+E15+E16+E12+E17</f>
        <v>12746.4</v>
      </c>
    </row>
    <row r="19" spans="1:5" s="2" customFormat="1" ht="12.75" hidden="1">
      <c r="A19" s="21"/>
      <c r="B19" s="21"/>
      <c r="C19" s="21"/>
      <c r="D19" s="21"/>
      <c r="E19" s="21"/>
    </row>
    <row r="20" spans="1:5" s="26" customFormat="1" ht="12.75">
      <c r="A20" s="25" t="s">
        <v>52</v>
      </c>
      <c r="B20" s="25"/>
      <c r="C20" s="25"/>
      <c r="D20" s="25"/>
      <c r="E20" s="25"/>
    </row>
    <row r="21" spans="1:5" s="2" customFormat="1" ht="12.75">
      <c r="A21" s="15" t="s">
        <v>1</v>
      </c>
      <c r="B21" s="16" t="s">
        <v>42</v>
      </c>
      <c r="C21" s="16" t="s">
        <v>2</v>
      </c>
      <c r="D21" s="16" t="s">
        <v>43</v>
      </c>
      <c r="E21" s="16" t="s">
        <v>44</v>
      </c>
    </row>
    <row r="22" spans="1:5" s="2" customFormat="1" ht="55.5" customHeight="1">
      <c r="A22" s="19">
        <v>1</v>
      </c>
      <c r="B22" s="27" t="s">
        <v>53</v>
      </c>
      <c r="C22" s="20" t="s">
        <v>47</v>
      </c>
      <c r="D22" s="20"/>
      <c r="E22" s="20">
        <v>2864.19</v>
      </c>
    </row>
    <row r="23" spans="1:5" s="2" customFormat="1" ht="12.75" hidden="1">
      <c r="A23" s="19">
        <v>2</v>
      </c>
      <c r="B23" s="18"/>
      <c r="C23" s="19"/>
      <c r="D23" s="19"/>
      <c r="E23" s="19"/>
    </row>
    <row r="24" spans="1:5" s="2" customFormat="1" ht="12.75" hidden="1">
      <c r="A24" s="19">
        <v>3</v>
      </c>
      <c r="B24" s="18"/>
      <c r="C24" s="19"/>
      <c r="D24" s="19"/>
      <c r="E24" s="19"/>
    </row>
    <row r="25" spans="1:5" s="2" customFormat="1" ht="12.75" hidden="1">
      <c r="A25" s="19">
        <v>4</v>
      </c>
      <c r="B25" s="18"/>
      <c r="C25" s="19"/>
      <c r="D25" s="19"/>
      <c r="E25" s="19"/>
    </row>
    <row r="26" spans="1:5" s="2" customFormat="1" ht="12.75" hidden="1">
      <c r="A26" s="21"/>
      <c r="B26" s="21" t="s">
        <v>49</v>
      </c>
      <c r="C26" s="21"/>
      <c r="D26" s="21"/>
      <c r="E26" s="21">
        <f>E22+E23+E24+E25</f>
        <v>2864.19</v>
      </c>
    </row>
    <row r="27" spans="1:5" s="2" customFormat="1" ht="12.75" hidden="1">
      <c r="A27" s="28"/>
      <c r="B27" s="19"/>
      <c r="C27" s="19"/>
      <c r="D27" s="19"/>
      <c r="E27" s="19"/>
    </row>
    <row r="28" s="2" customFormat="1" ht="12.75" hidden="1"/>
    <row r="29" spans="1:5" s="2" customFormat="1" ht="12.75">
      <c r="A29" s="14" t="s">
        <v>54</v>
      </c>
      <c r="B29" s="14"/>
      <c r="C29" s="14"/>
      <c r="D29" s="14"/>
      <c r="E29" s="14"/>
    </row>
    <row r="30" spans="1:5" s="2" customFormat="1" ht="12.75">
      <c r="A30" s="15" t="s">
        <v>1</v>
      </c>
      <c r="B30" s="16" t="s">
        <v>42</v>
      </c>
      <c r="C30" s="16" t="s">
        <v>2</v>
      </c>
      <c r="D30" s="16" t="s">
        <v>43</v>
      </c>
      <c r="E30" s="16" t="s">
        <v>44</v>
      </c>
    </row>
    <row r="31" spans="1:5" s="2" customFormat="1" ht="27.75" customHeight="1">
      <c r="A31" s="19">
        <v>1</v>
      </c>
      <c r="B31" s="22" t="s">
        <v>55</v>
      </c>
      <c r="C31" s="19" t="s">
        <v>47</v>
      </c>
      <c r="D31" s="19"/>
      <c r="E31" s="19">
        <v>152569.18</v>
      </c>
    </row>
    <row r="32" spans="1:5" s="2" customFormat="1" ht="12.75" hidden="1">
      <c r="A32" s="19">
        <v>2</v>
      </c>
      <c r="B32" s="22"/>
      <c r="C32" s="19"/>
      <c r="D32" s="19"/>
      <c r="E32" s="19"/>
    </row>
    <row r="33" spans="1:5" s="2" customFormat="1" ht="12.75" hidden="1">
      <c r="A33" s="19">
        <v>3</v>
      </c>
      <c r="B33" s="19"/>
      <c r="C33" s="19"/>
      <c r="D33" s="19"/>
      <c r="E33" s="19"/>
    </row>
    <row r="34" spans="1:5" s="2" customFormat="1" ht="12.75" hidden="1">
      <c r="A34" s="21"/>
      <c r="B34" s="21" t="s">
        <v>49</v>
      </c>
      <c r="C34" s="21"/>
      <c r="D34" s="21"/>
      <c r="E34" s="21">
        <f>E31+E32+E33</f>
        <v>152569.18</v>
      </c>
    </row>
    <row r="35" s="2" customFormat="1" ht="12.75" hidden="1"/>
    <row r="36" spans="1:5" s="2" customFormat="1" ht="12.75">
      <c r="A36" s="14" t="s">
        <v>56</v>
      </c>
      <c r="B36" s="14"/>
      <c r="C36" s="14"/>
      <c r="D36" s="14"/>
      <c r="E36" s="14"/>
    </row>
    <row r="37" spans="1:5" s="2" customFormat="1" ht="25.5" customHeight="1">
      <c r="A37" s="15" t="s">
        <v>1</v>
      </c>
      <c r="B37" s="16" t="s">
        <v>42</v>
      </c>
      <c r="C37" s="16" t="s">
        <v>2</v>
      </c>
      <c r="D37" s="16" t="s">
        <v>43</v>
      </c>
      <c r="E37" s="16" t="s">
        <v>44</v>
      </c>
    </row>
    <row r="38" spans="1:5" s="2" customFormat="1" ht="17.25" customHeight="1">
      <c r="A38" s="19">
        <v>1</v>
      </c>
      <c r="B38" s="22" t="s">
        <v>46</v>
      </c>
      <c r="C38" s="19" t="s">
        <v>47</v>
      </c>
      <c r="D38" s="19" t="s">
        <v>57</v>
      </c>
      <c r="E38" s="19">
        <v>5107.62</v>
      </c>
    </row>
    <row r="39" spans="1:5" s="2" customFormat="1" ht="29.25" customHeight="1">
      <c r="A39" s="19">
        <v>2</v>
      </c>
      <c r="B39" s="22" t="s">
        <v>58</v>
      </c>
      <c r="C39" s="19" t="s">
        <v>47</v>
      </c>
      <c r="D39" s="19"/>
      <c r="E39" s="19">
        <v>3701.143</v>
      </c>
    </row>
    <row r="40" spans="1:5" s="2" customFormat="1" ht="12.75" hidden="1">
      <c r="A40" s="21"/>
      <c r="B40" s="21" t="s">
        <v>49</v>
      </c>
      <c r="C40" s="21"/>
      <c r="D40" s="21"/>
      <c r="E40" s="21">
        <f>E38+E39</f>
        <v>8808.762999999999</v>
      </c>
    </row>
    <row r="41" s="2" customFormat="1" ht="12.75" hidden="1"/>
    <row r="42" s="2" customFormat="1" ht="12.75" hidden="1"/>
    <row r="43" spans="1:5" s="2" customFormat="1" ht="12.75">
      <c r="A43" s="14" t="s">
        <v>59</v>
      </c>
      <c r="B43" s="14"/>
      <c r="C43" s="14"/>
      <c r="D43" s="14"/>
      <c r="E43" s="14"/>
    </row>
    <row r="44" spans="1:5" s="2" customFormat="1" ht="12.75">
      <c r="A44" s="15" t="s">
        <v>1</v>
      </c>
      <c r="B44" s="16" t="s">
        <v>42</v>
      </c>
      <c r="C44" s="16" t="s">
        <v>2</v>
      </c>
      <c r="D44" s="16" t="s">
        <v>43</v>
      </c>
      <c r="E44" s="16" t="s">
        <v>44</v>
      </c>
    </row>
    <row r="45" spans="1:5" s="2" customFormat="1" ht="12.75">
      <c r="A45" s="19">
        <v>1</v>
      </c>
      <c r="B45" s="22" t="s">
        <v>46</v>
      </c>
      <c r="C45" s="19" t="s">
        <v>47</v>
      </c>
      <c r="D45" s="19" t="s">
        <v>60</v>
      </c>
      <c r="E45" s="19">
        <v>15449.72</v>
      </c>
    </row>
    <row r="46" spans="1:5" s="2" customFormat="1" ht="12.75" hidden="1">
      <c r="A46" s="19">
        <v>2</v>
      </c>
      <c r="B46" s="19"/>
      <c r="C46" s="19"/>
      <c r="D46" s="19"/>
      <c r="E46" s="19"/>
    </row>
    <row r="47" spans="1:5" s="2" customFormat="1" ht="12.75" hidden="1">
      <c r="A47" s="19">
        <v>3</v>
      </c>
      <c r="B47" s="19"/>
      <c r="C47" s="19"/>
      <c r="D47" s="19"/>
      <c r="E47" s="19"/>
    </row>
    <row r="48" spans="1:5" s="2" customFormat="1" ht="12.75" hidden="1">
      <c r="A48" s="19">
        <v>4</v>
      </c>
      <c r="B48" s="19"/>
      <c r="C48" s="19"/>
      <c r="D48" s="19"/>
      <c r="E48" s="19"/>
    </row>
    <row r="49" spans="1:5" s="2" customFormat="1" ht="12.75" hidden="1">
      <c r="A49" s="21"/>
      <c r="B49" s="21" t="s">
        <v>49</v>
      </c>
      <c r="C49" s="21"/>
      <c r="D49" s="21"/>
      <c r="E49" s="21">
        <f>E46+E47+E48+E45</f>
        <v>15449.72</v>
      </c>
    </row>
    <row r="50" s="2" customFormat="1" ht="12.75" hidden="1"/>
    <row r="51" spans="1:5" s="2" customFormat="1" ht="12.75">
      <c r="A51" s="14" t="s">
        <v>61</v>
      </c>
      <c r="B51" s="14"/>
      <c r="C51" s="14"/>
      <c r="D51" s="14"/>
      <c r="E51" s="14"/>
    </row>
    <row r="52" spans="1:5" s="2" customFormat="1" ht="12.75">
      <c r="A52" s="15" t="s">
        <v>1</v>
      </c>
      <c r="B52" s="16" t="s">
        <v>42</v>
      </c>
      <c r="C52" s="16" t="s">
        <v>2</v>
      </c>
      <c r="D52" s="16" t="s">
        <v>43</v>
      </c>
      <c r="E52" s="16" t="s">
        <v>44</v>
      </c>
    </row>
    <row r="53" spans="1:5" s="2" customFormat="1" ht="12.75">
      <c r="A53" s="19">
        <v>1</v>
      </c>
      <c r="B53" s="20" t="s">
        <v>46</v>
      </c>
      <c r="C53" s="20" t="s">
        <v>47</v>
      </c>
      <c r="D53" s="19"/>
      <c r="E53" s="19">
        <v>19598.56</v>
      </c>
    </row>
    <row r="54" spans="1:5" s="2" customFormat="1" ht="12.75" hidden="1">
      <c r="A54" s="19">
        <v>2</v>
      </c>
      <c r="B54" s="19"/>
      <c r="C54" s="19"/>
      <c r="D54" s="19"/>
      <c r="E54" s="19"/>
    </row>
    <row r="55" spans="1:5" s="2" customFormat="1" ht="12.75" hidden="1">
      <c r="A55" s="19">
        <v>3</v>
      </c>
      <c r="B55" s="19"/>
      <c r="C55" s="19"/>
      <c r="D55" s="19"/>
      <c r="E55" s="19"/>
    </row>
    <row r="56" spans="1:5" s="2" customFormat="1" ht="12.75" hidden="1">
      <c r="A56" s="21"/>
      <c r="B56" s="21" t="s">
        <v>49</v>
      </c>
      <c r="C56" s="21"/>
      <c r="D56" s="21"/>
      <c r="E56" s="21">
        <f>E53+E54+E55</f>
        <v>19598.56</v>
      </c>
    </row>
    <row r="57" spans="1:5" s="2" customFormat="1" ht="12.75" hidden="1">
      <c r="A57" s="14"/>
      <c r="B57" s="14"/>
      <c r="C57" s="14"/>
      <c r="D57" s="14"/>
      <c r="E57" s="14"/>
    </row>
    <row r="58" spans="1:5" s="2" customFormat="1" ht="12.75" hidden="1">
      <c r="A58" s="15" t="s">
        <v>1</v>
      </c>
      <c r="B58" s="16" t="s">
        <v>42</v>
      </c>
      <c r="C58" s="16" t="s">
        <v>2</v>
      </c>
      <c r="D58" s="16" t="s">
        <v>43</v>
      </c>
      <c r="E58" s="16" t="s">
        <v>44</v>
      </c>
    </row>
    <row r="59" spans="1:5" s="2" customFormat="1" ht="12.75" hidden="1">
      <c r="A59" s="19">
        <v>1</v>
      </c>
      <c r="B59" s="19"/>
      <c r="C59" s="19"/>
      <c r="D59" s="19"/>
      <c r="E59" s="19"/>
    </row>
    <row r="60" spans="1:5" s="2" customFormat="1" ht="12.75" hidden="1">
      <c r="A60" s="19">
        <v>2</v>
      </c>
      <c r="B60" s="19"/>
      <c r="C60" s="19"/>
      <c r="D60" s="19"/>
      <c r="E60" s="19"/>
    </row>
    <row r="61" spans="1:5" s="2" customFormat="1" ht="12.75" hidden="1">
      <c r="A61" s="19">
        <v>3</v>
      </c>
      <c r="B61" s="19"/>
      <c r="C61" s="19"/>
      <c r="D61" s="19"/>
      <c r="E61" s="19"/>
    </row>
    <row r="62" spans="1:5" s="2" customFormat="1" ht="12.75" hidden="1">
      <c r="A62" s="19">
        <v>4</v>
      </c>
      <c r="B62" s="19"/>
      <c r="C62" s="19"/>
      <c r="D62" s="19"/>
      <c r="E62" s="19"/>
    </row>
    <row r="63" spans="1:5" s="2" customFormat="1" ht="12.75" hidden="1">
      <c r="A63" s="21"/>
      <c r="B63" s="21" t="s">
        <v>49</v>
      </c>
      <c r="C63" s="21"/>
      <c r="D63" s="21"/>
      <c r="E63" s="21">
        <f>E59+E60+E61+E62</f>
        <v>0</v>
      </c>
    </row>
    <row r="64" spans="1:5" s="2" customFormat="1" ht="12.75" hidden="1">
      <c r="A64" s="21"/>
      <c r="B64" s="21" t="s">
        <v>62</v>
      </c>
      <c r="C64" s="21"/>
      <c r="D64" s="21"/>
      <c r="E64" s="21">
        <f>E8+E18+E26+E34+E40+E49+E56+E63</f>
        <v>270510.263</v>
      </c>
    </row>
    <row r="65" s="2" customFormat="1" ht="12.75"/>
    <row r="66" s="2" customFormat="1" ht="12.75"/>
  </sheetData>
  <sheetProtection selectLockedCells="1" selectUnlockedCells="1"/>
  <mergeCells count="8">
    <mergeCell ref="A1:E1"/>
    <mergeCell ref="A10:E10"/>
    <mergeCell ref="A20:E20"/>
    <mergeCell ref="A29:E29"/>
    <mergeCell ref="A36:E36"/>
    <mergeCell ref="A43:E43"/>
    <mergeCell ref="A51:E51"/>
    <mergeCell ref="A57:E57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="80" zoomScaleNormal="80" workbookViewId="0" topLeftCell="A92">
      <selection activeCell="D113" sqref="D113"/>
    </sheetView>
  </sheetViews>
  <sheetFormatPr defaultColWidth="12.57421875" defaultRowHeight="12.75"/>
  <cols>
    <col min="1" max="1" width="9.7109375" style="0" customWidth="1"/>
    <col min="2" max="2" width="42.00390625" style="0" customWidth="1"/>
    <col min="3" max="3" width="27.8515625" style="0" customWidth="1"/>
    <col min="4" max="4" width="37.57421875" style="0" customWidth="1"/>
    <col min="5" max="5" width="23.00390625" style="0" customWidth="1"/>
    <col min="6" max="16384" width="11.57421875" style="0" customWidth="1"/>
  </cols>
  <sheetData>
    <row r="1" spans="1:5" s="2" customFormat="1" ht="12.75">
      <c r="A1" s="14" t="s">
        <v>41</v>
      </c>
      <c r="B1" s="14"/>
      <c r="C1" s="14"/>
      <c r="D1" s="14"/>
      <c r="E1" s="14"/>
    </row>
    <row r="2" spans="1:5" s="2" customFormat="1" ht="12.75">
      <c r="A2" s="15" t="s">
        <v>1</v>
      </c>
      <c r="B2" s="16" t="s">
        <v>42</v>
      </c>
      <c r="C2" s="16" t="s">
        <v>2</v>
      </c>
      <c r="D2" s="16" t="s">
        <v>43</v>
      </c>
      <c r="E2" s="16" t="s">
        <v>44</v>
      </c>
    </row>
    <row r="3" spans="1:5" s="2" customFormat="1" ht="12.75">
      <c r="A3" s="19">
        <v>1</v>
      </c>
      <c r="B3" s="19" t="s">
        <v>63</v>
      </c>
      <c r="C3" s="19" t="s">
        <v>64</v>
      </c>
      <c r="D3" s="19"/>
      <c r="E3" s="19">
        <v>2487.11</v>
      </c>
    </row>
    <row r="4" spans="1:5" s="2" customFormat="1" ht="12.75">
      <c r="A4" s="19">
        <v>2</v>
      </c>
      <c r="B4" s="18" t="s">
        <v>65</v>
      </c>
      <c r="C4" s="19" t="s">
        <v>64</v>
      </c>
      <c r="D4" s="18" t="s">
        <v>66</v>
      </c>
      <c r="E4" s="19">
        <v>1124.54</v>
      </c>
    </row>
    <row r="5" spans="1:5" s="2" customFormat="1" ht="12.75">
      <c r="A5" s="19">
        <v>3</v>
      </c>
      <c r="B5" s="18" t="s">
        <v>67</v>
      </c>
      <c r="C5" s="19" t="s">
        <v>64</v>
      </c>
      <c r="D5" s="19"/>
      <c r="E5" s="19">
        <v>209.02</v>
      </c>
    </row>
    <row r="6" spans="1:5" s="2" customFormat="1" ht="12.75">
      <c r="A6" s="19">
        <v>4</v>
      </c>
      <c r="B6" s="18" t="s">
        <v>68</v>
      </c>
      <c r="C6" s="19" t="s">
        <v>64</v>
      </c>
      <c r="D6" s="19"/>
      <c r="E6" s="19">
        <v>1672.12</v>
      </c>
    </row>
    <row r="7" spans="1:5" s="2" customFormat="1" ht="12.75" hidden="1">
      <c r="A7" s="21"/>
      <c r="B7" s="21" t="s">
        <v>49</v>
      </c>
      <c r="C7" s="21"/>
      <c r="D7" s="21"/>
      <c r="E7" s="21">
        <f>SUM(E3:E6)</f>
        <v>5492.79</v>
      </c>
    </row>
    <row r="8" s="2" customFormat="1" ht="12.75" hidden="1"/>
    <row r="9" spans="1:5" s="2" customFormat="1" ht="12.75">
      <c r="A9" s="14" t="s">
        <v>69</v>
      </c>
      <c r="B9" s="14"/>
      <c r="C9" s="14"/>
      <c r="D9" s="14"/>
      <c r="E9" s="14"/>
    </row>
    <row r="10" spans="1:5" s="2" customFormat="1" ht="12.75">
      <c r="A10" s="15" t="s">
        <v>1</v>
      </c>
      <c r="B10" s="16" t="s">
        <v>42</v>
      </c>
      <c r="C10" s="16" t="s">
        <v>2</v>
      </c>
      <c r="D10" s="16" t="s">
        <v>43</v>
      </c>
      <c r="E10" s="16" t="s">
        <v>44</v>
      </c>
    </row>
    <row r="11" spans="1:5" s="2" customFormat="1" ht="25.5" customHeight="1">
      <c r="A11" s="19">
        <v>1</v>
      </c>
      <c r="B11" s="18" t="s">
        <v>67</v>
      </c>
      <c r="C11" s="19" t="s">
        <v>64</v>
      </c>
      <c r="D11" s="19"/>
      <c r="E11" s="19">
        <v>209.02</v>
      </c>
    </row>
    <row r="12" spans="1:5" s="2" customFormat="1" ht="14.25" customHeight="1">
      <c r="A12" s="19">
        <v>2</v>
      </c>
      <c r="B12" s="18" t="s">
        <v>68</v>
      </c>
      <c r="C12" s="19" t="s">
        <v>64</v>
      </c>
      <c r="D12" s="19"/>
      <c r="E12" s="19">
        <v>1672.12</v>
      </c>
    </row>
    <row r="13" spans="1:5" s="2" customFormat="1" ht="63" customHeight="1">
      <c r="A13" s="19">
        <v>3</v>
      </c>
      <c r="B13" s="18" t="s">
        <v>70</v>
      </c>
      <c r="C13" s="19" t="s">
        <v>64</v>
      </c>
      <c r="D13" s="18" t="s">
        <v>71</v>
      </c>
      <c r="E13" s="19">
        <v>6740</v>
      </c>
    </row>
    <row r="14" spans="1:5" s="2" customFormat="1" ht="12.75" hidden="1">
      <c r="A14" s="19">
        <v>4</v>
      </c>
      <c r="B14" s="29" t="s">
        <v>72</v>
      </c>
      <c r="C14" s="19" t="s">
        <v>64</v>
      </c>
      <c r="D14" s="30"/>
      <c r="E14" s="20">
        <v>2751.89</v>
      </c>
    </row>
    <row r="15" spans="1:5" s="2" customFormat="1" ht="12.75">
      <c r="A15" s="19">
        <v>4</v>
      </c>
      <c r="B15" s="29" t="s">
        <v>73</v>
      </c>
      <c r="C15" s="19" t="s">
        <v>64</v>
      </c>
      <c r="D15" s="30" t="s">
        <v>74</v>
      </c>
      <c r="E15" s="20">
        <v>712.99</v>
      </c>
    </row>
    <row r="16" spans="1:5" s="2" customFormat="1" ht="12.75" hidden="1">
      <c r="A16" s="21"/>
      <c r="B16" s="21" t="s">
        <v>49</v>
      </c>
      <c r="C16" s="21"/>
      <c r="D16" s="21"/>
      <c r="E16" s="21">
        <f>SUM(E11:E15)</f>
        <v>12086.019999999999</v>
      </c>
    </row>
    <row r="17" s="2" customFormat="1" ht="12.75" hidden="1"/>
    <row r="18" spans="1:5" s="2" customFormat="1" ht="12.75">
      <c r="A18" s="14" t="s">
        <v>75</v>
      </c>
      <c r="B18" s="14"/>
      <c r="C18" s="14"/>
      <c r="D18" s="14"/>
      <c r="E18" s="14"/>
    </row>
    <row r="19" spans="1:5" s="2" customFormat="1" ht="12.75">
      <c r="A19" s="15" t="s">
        <v>1</v>
      </c>
      <c r="B19" s="16" t="s">
        <v>42</v>
      </c>
      <c r="C19" s="16" t="s">
        <v>2</v>
      </c>
      <c r="D19" s="16" t="s">
        <v>43</v>
      </c>
      <c r="E19" s="16" t="s">
        <v>44</v>
      </c>
    </row>
    <row r="20" spans="1:5" s="2" customFormat="1" ht="12.75">
      <c r="A20" s="19">
        <v>1</v>
      </c>
      <c r="B20" s="22" t="s">
        <v>76</v>
      </c>
      <c r="C20" s="19" t="s">
        <v>64</v>
      </c>
      <c r="D20" s="19" t="s">
        <v>77</v>
      </c>
      <c r="E20" s="19">
        <v>4762.5</v>
      </c>
    </row>
    <row r="21" spans="1:5" s="2" customFormat="1" ht="12.75">
      <c r="A21" s="19">
        <v>2</v>
      </c>
      <c r="B21" s="22" t="s">
        <v>76</v>
      </c>
      <c r="C21" s="19" t="s">
        <v>64</v>
      </c>
      <c r="D21" s="19" t="s">
        <v>78</v>
      </c>
      <c r="E21" s="19">
        <v>4730</v>
      </c>
    </row>
    <row r="22" spans="1:5" s="2" customFormat="1" ht="12.75">
      <c r="A22" s="19">
        <v>3</v>
      </c>
      <c r="B22" s="22" t="s">
        <v>76</v>
      </c>
      <c r="C22" s="19" t="s">
        <v>64</v>
      </c>
      <c r="D22" s="19" t="s">
        <v>79</v>
      </c>
      <c r="E22" s="19">
        <v>2462.5</v>
      </c>
    </row>
    <row r="23" spans="1:5" s="2" customFormat="1" ht="12.75">
      <c r="A23" s="19">
        <v>4</v>
      </c>
      <c r="B23" s="18" t="s">
        <v>67</v>
      </c>
      <c r="C23" s="19" t="s">
        <v>64</v>
      </c>
      <c r="D23" s="19"/>
      <c r="E23" s="19">
        <v>209.02</v>
      </c>
    </row>
    <row r="24" spans="1:5" s="2" customFormat="1" ht="12.75">
      <c r="A24" s="19">
        <v>5</v>
      </c>
      <c r="B24" s="18" t="s">
        <v>68</v>
      </c>
      <c r="C24" s="19" t="s">
        <v>64</v>
      </c>
      <c r="D24" s="19"/>
      <c r="E24" s="19">
        <v>1672.12</v>
      </c>
    </row>
    <row r="25" spans="1:5" s="2" customFormat="1" ht="12.75">
      <c r="A25" s="19">
        <v>6</v>
      </c>
      <c r="B25" s="20" t="s">
        <v>80</v>
      </c>
      <c r="C25" s="20" t="s">
        <v>64</v>
      </c>
      <c r="D25" s="20" t="s">
        <v>81</v>
      </c>
      <c r="E25" s="20">
        <v>1422.42</v>
      </c>
    </row>
    <row r="26" spans="1:5" s="2" customFormat="1" ht="12.75" hidden="1">
      <c r="A26" s="21"/>
      <c r="B26" s="21" t="s">
        <v>49</v>
      </c>
      <c r="C26" s="21"/>
      <c r="D26" s="21"/>
      <c r="E26" s="21">
        <f>E21+E22+E20+E25+E23+E24</f>
        <v>15258.560000000001</v>
      </c>
    </row>
    <row r="27" s="2" customFormat="1" ht="12.75" hidden="1"/>
    <row r="28" spans="1:5" s="2" customFormat="1" ht="12.75">
      <c r="A28" s="14" t="s">
        <v>50</v>
      </c>
      <c r="B28" s="14"/>
      <c r="C28" s="14"/>
      <c r="D28" s="14"/>
      <c r="E28" s="14"/>
    </row>
    <row r="29" spans="1:5" s="2" customFormat="1" ht="12.75">
      <c r="A29" s="15" t="s">
        <v>1</v>
      </c>
      <c r="B29" s="16" t="s">
        <v>42</v>
      </c>
      <c r="C29" s="16" t="s">
        <v>2</v>
      </c>
      <c r="D29" s="16" t="s">
        <v>43</v>
      </c>
      <c r="E29" s="16" t="s">
        <v>44</v>
      </c>
    </row>
    <row r="30" spans="1:5" s="2" customFormat="1" ht="12.75">
      <c r="A30" s="19">
        <v>1</v>
      </c>
      <c r="B30" s="18" t="s">
        <v>67</v>
      </c>
      <c r="C30" s="19" t="s">
        <v>64</v>
      </c>
      <c r="D30" s="19"/>
      <c r="E30" s="19">
        <v>209.02</v>
      </c>
    </row>
    <row r="31" spans="1:5" s="2" customFormat="1" ht="33" customHeight="1">
      <c r="A31" s="19">
        <v>2</v>
      </c>
      <c r="B31" s="18" t="s">
        <v>68</v>
      </c>
      <c r="C31" s="19" t="s">
        <v>64</v>
      </c>
      <c r="D31" s="19"/>
      <c r="E31" s="19">
        <v>1672.12</v>
      </c>
    </row>
    <row r="32" spans="1:5" s="2" customFormat="1" ht="12.75">
      <c r="A32" s="19">
        <v>3</v>
      </c>
      <c r="B32" s="18" t="s">
        <v>82</v>
      </c>
      <c r="C32" s="19" t="s">
        <v>64</v>
      </c>
      <c r="D32" s="19"/>
      <c r="E32" s="19">
        <v>2371.7</v>
      </c>
    </row>
    <row r="33" spans="1:5" s="2" customFormat="1" ht="12.75">
      <c r="A33" s="19">
        <v>4</v>
      </c>
      <c r="B33" s="22" t="s">
        <v>83</v>
      </c>
      <c r="C33" s="19" t="s">
        <v>64</v>
      </c>
      <c r="D33" s="19"/>
      <c r="E33" s="19">
        <v>1974.22</v>
      </c>
    </row>
    <row r="34" spans="1:5" s="2" customFormat="1" ht="12.75">
      <c r="A34" s="19">
        <v>5</v>
      </c>
      <c r="B34" s="18" t="s">
        <v>84</v>
      </c>
      <c r="C34" s="19" t="s">
        <v>64</v>
      </c>
      <c r="D34" s="18"/>
      <c r="E34" s="19">
        <v>24063.25</v>
      </c>
    </row>
    <row r="35" spans="1:5" s="2" customFormat="1" ht="12.75">
      <c r="A35" s="19">
        <v>6</v>
      </c>
      <c r="B35" s="18" t="s">
        <v>85</v>
      </c>
      <c r="C35" s="19" t="s">
        <v>64</v>
      </c>
      <c r="D35" s="18"/>
      <c r="E35" s="19">
        <v>3361.33</v>
      </c>
    </row>
    <row r="36" spans="1:5" s="2" customFormat="1" ht="12.75">
      <c r="A36" s="19">
        <v>7</v>
      </c>
      <c r="B36" s="18" t="s">
        <v>86</v>
      </c>
      <c r="C36" s="19" t="s">
        <v>64</v>
      </c>
      <c r="D36" s="18"/>
      <c r="E36" s="19">
        <v>1543.27</v>
      </c>
    </row>
    <row r="37" spans="1:5" s="2" customFormat="1" ht="12.75" hidden="1">
      <c r="A37" s="21"/>
      <c r="B37" s="21" t="s">
        <v>49</v>
      </c>
      <c r="C37" s="21"/>
      <c r="D37" s="21"/>
      <c r="E37" s="21">
        <f>E30+E31+E32+E33+E34+E35+E36</f>
        <v>35194.909999999996</v>
      </c>
    </row>
    <row r="38" s="2" customFormat="1" ht="12.75" hidden="1"/>
    <row r="39" spans="1:5" s="26" customFormat="1" ht="12.75">
      <c r="A39" s="25" t="s">
        <v>52</v>
      </c>
      <c r="B39" s="25"/>
      <c r="C39" s="25"/>
      <c r="D39" s="25"/>
      <c r="E39" s="25"/>
    </row>
    <row r="40" spans="1:5" s="2" customFormat="1" ht="12.75">
      <c r="A40" s="15" t="s">
        <v>1</v>
      </c>
      <c r="B40" s="16" t="s">
        <v>42</v>
      </c>
      <c r="C40" s="16" t="s">
        <v>2</v>
      </c>
      <c r="D40" s="16" t="s">
        <v>43</v>
      </c>
      <c r="E40" s="16" t="s">
        <v>44</v>
      </c>
    </row>
    <row r="41" spans="1:5" s="2" customFormat="1" ht="12.75">
      <c r="A41" s="19">
        <v>1</v>
      </c>
      <c r="B41" s="18" t="s">
        <v>67</v>
      </c>
      <c r="C41" s="19" t="s">
        <v>64</v>
      </c>
      <c r="D41" s="19"/>
      <c r="E41" s="19">
        <v>209.02</v>
      </c>
    </row>
    <row r="42" spans="1:5" s="2" customFormat="1" ht="29.25" customHeight="1">
      <c r="A42" s="19">
        <v>2</v>
      </c>
      <c r="B42" s="18" t="s">
        <v>68</v>
      </c>
      <c r="C42" s="19" t="s">
        <v>64</v>
      </c>
      <c r="D42" s="19"/>
      <c r="E42" s="19">
        <v>1672.12</v>
      </c>
    </row>
    <row r="43" spans="1:5" s="2" customFormat="1" ht="12.75">
      <c r="A43" s="19">
        <v>3</v>
      </c>
      <c r="B43" s="22" t="s">
        <v>87</v>
      </c>
      <c r="C43" s="19" t="s">
        <v>64</v>
      </c>
      <c r="D43" s="19"/>
      <c r="E43" s="19">
        <v>1356.17</v>
      </c>
    </row>
    <row r="44" spans="1:5" s="2" customFormat="1" ht="12.75">
      <c r="A44" s="19">
        <v>4</v>
      </c>
      <c r="B44" s="22" t="s">
        <v>88</v>
      </c>
      <c r="C44" s="19" t="s">
        <v>64</v>
      </c>
      <c r="D44" s="19" t="s">
        <v>89</v>
      </c>
      <c r="E44" s="19">
        <v>1410.18</v>
      </c>
    </row>
    <row r="45" spans="1:5" s="2" customFormat="1" ht="12.75">
      <c r="A45" s="19">
        <v>5</v>
      </c>
      <c r="B45" s="22" t="s">
        <v>90</v>
      </c>
      <c r="C45" s="19" t="s">
        <v>64</v>
      </c>
      <c r="D45" s="19" t="s">
        <v>91</v>
      </c>
      <c r="E45" s="19">
        <v>133.16</v>
      </c>
    </row>
    <row r="46" spans="1:5" s="2" customFormat="1" ht="12.75" hidden="1">
      <c r="A46" s="21"/>
      <c r="B46" s="21" t="s">
        <v>49</v>
      </c>
      <c r="C46" s="21"/>
      <c r="D46" s="21"/>
      <c r="E46" s="21">
        <f>E41+E42+E43+E44+E45</f>
        <v>4780.65</v>
      </c>
    </row>
    <row r="47" spans="1:5" s="2" customFormat="1" ht="12.75">
      <c r="A47" s="14" t="s">
        <v>92</v>
      </c>
      <c r="B47" s="14"/>
      <c r="C47" s="14"/>
      <c r="D47" s="14"/>
      <c r="E47" s="14"/>
    </row>
    <row r="48" spans="1:5" s="2" customFormat="1" ht="12.75">
      <c r="A48" s="15" t="s">
        <v>1</v>
      </c>
      <c r="B48" s="16" t="s">
        <v>42</v>
      </c>
      <c r="C48" s="16" t="s">
        <v>2</v>
      </c>
      <c r="D48" s="16" t="s">
        <v>43</v>
      </c>
      <c r="E48" s="16" t="s">
        <v>44</v>
      </c>
    </row>
    <row r="49" spans="1:5" s="2" customFormat="1" ht="12.75">
      <c r="A49" s="19">
        <v>1</v>
      </c>
      <c r="B49" s="18" t="s">
        <v>67</v>
      </c>
      <c r="C49" s="19" t="s">
        <v>64</v>
      </c>
      <c r="D49" s="19"/>
      <c r="E49" s="19">
        <v>209.02</v>
      </c>
    </row>
    <row r="50" spans="1:5" s="2" customFormat="1" ht="28.5" customHeight="1">
      <c r="A50" s="19">
        <v>2</v>
      </c>
      <c r="B50" s="18" t="s">
        <v>68</v>
      </c>
      <c r="C50" s="19" t="s">
        <v>64</v>
      </c>
      <c r="D50" s="19"/>
      <c r="E50" s="19">
        <v>1672.12</v>
      </c>
    </row>
    <row r="51" spans="1:5" s="2" customFormat="1" ht="12.75" hidden="1">
      <c r="A51" s="19">
        <v>3</v>
      </c>
      <c r="B51" s="18"/>
      <c r="C51" s="19"/>
      <c r="D51" s="19"/>
      <c r="E51" s="19"/>
    </row>
    <row r="52" spans="1:5" s="2" customFormat="1" ht="12.75" hidden="1">
      <c r="A52" s="19">
        <v>4</v>
      </c>
      <c r="B52" s="19"/>
      <c r="C52" s="19"/>
      <c r="D52" s="19"/>
      <c r="E52" s="19"/>
    </row>
    <row r="53" s="2" customFormat="1" ht="12.75" hidden="1">
      <c r="A53" s="19">
        <v>5</v>
      </c>
    </row>
    <row r="54" spans="1:5" s="2" customFormat="1" ht="12.75" hidden="1">
      <c r="A54" s="21"/>
      <c r="B54" s="21" t="s">
        <v>49</v>
      </c>
      <c r="C54" s="21"/>
      <c r="D54" s="21"/>
      <c r="E54" s="21">
        <f>E49+E50+E51+E52+E53</f>
        <v>1881.1399999999999</v>
      </c>
    </row>
    <row r="55" s="2" customFormat="1" ht="12.75" hidden="1"/>
    <row r="56" spans="1:5" s="2" customFormat="1" ht="12.75">
      <c r="A56" s="14" t="s">
        <v>54</v>
      </c>
      <c r="B56" s="14"/>
      <c r="C56" s="14"/>
      <c r="D56" s="14"/>
      <c r="E56" s="14"/>
    </row>
    <row r="57" spans="1:5" s="2" customFormat="1" ht="12.75">
      <c r="A57" s="15" t="s">
        <v>1</v>
      </c>
      <c r="B57" s="16" t="s">
        <v>42</v>
      </c>
      <c r="C57" s="16" t="s">
        <v>2</v>
      </c>
      <c r="D57" s="16" t="s">
        <v>43</v>
      </c>
      <c r="E57" s="16" t="s">
        <v>44</v>
      </c>
    </row>
    <row r="58" spans="1:5" s="2" customFormat="1" ht="34.5" customHeight="1">
      <c r="A58" s="19">
        <v>1</v>
      </c>
      <c r="B58" s="18" t="s">
        <v>93</v>
      </c>
      <c r="C58" s="19" t="s">
        <v>64</v>
      </c>
      <c r="D58" s="19" t="s">
        <v>94</v>
      </c>
      <c r="E58" s="19">
        <v>899.54</v>
      </c>
    </row>
    <row r="59" spans="1:5" s="2" customFormat="1" ht="32.25" customHeight="1">
      <c r="A59" s="19">
        <v>2</v>
      </c>
      <c r="B59" s="18" t="s">
        <v>68</v>
      </c>
      <c r="C59" s="19" t="s">
        <v>64</v>
      </c>
      <c r="D59" s="19"/>
      <c r="E59" s="19">
        <v>1672.12</v>
      </c>
    </row>
    <row r="60" spans="1:5" s="2" customFormat="1" ht="75" customHeight="1">
      <c r="A60" s="19">
        <v>3</v>
      </c>
      <c r="B60" s="18" t="s">
        <v>70</v>
      </c>
      <c r="C60" s="19" t="s">
        <v>64</v>
      </c>
      <c r="D60" s="18" t="s">
        <v>95</v>
      </c>
      <c r="E60" s="19">
        <v>7570</v>
      </c>
    </row>
    <row r="61" spans="1:5" s="2" customFormat="1" ht="33" customHeight="1">
      <c r="A61" s="19">
        <v>4</v>
      </c>
      <c r="B61" s="18" t="s">
        <v>67</v>
      </c>
      <c r="C61" s="19" t="s">
        <v>64</v>
      </c>
      <c r="D61" s="19"/>
      <c r="E61" s="19">
        <v>209.02</v>
      </c>
    </row>
    <row r="62" spans="1:5" s="2" customFormat="1" ht="12.75" hidden="1">
      <c r="A62" s="19">
        <v>5</v>
      </c>
      <c r="B62" s="19"/>
      <c r="C62" s="19"/>
      <c r="D62" s="19"/>
      <c r="E62" s="19"/>
    </row>
    <row r="63" spans="1:5" s="2" customFormat="1" ht="12.75" hidden="1">
      <c r="A63" s="19">
        <v>6</v>
      </c>
      <c r="B63" s="22"/>
      <c r="C63" s="19"/>
      <c r="D63" s="19"/>
      <c r="E63" s="19"/>
    </row>
    <row r="64" spans="1:5" s="2" customFormat="1" ht="12.75" hidden="1">
      <c r="A64" s="21"/>
      <c r="B64" s="21"/>
      <c r="C64" s="21"/>
      <c r="D64" s="21"/>
      <c r="E64" s="21">
        <f>E58+E59+E60+E61+E62+E63</f>
        <v>10350.68</v>
      </c>
    </row>
    <row r="65" s="2" customFormat="1" ht="12.75" hidden="1"/>
    <row r="66" spans="1:5" s="2" customFormat="1" ht="12.75">
      <c r="A66" s="14" t="s">
        <v>56</v>
      </c>
      <c r="B66" s="14"/>
      <c r="C66" s="14"/>
      <c r="D66" s="14"/>
      <c r="E66" s="14"/>
    </row>
    <row r="67" spans="1:5" s="2" customFormat="1" ht="12.75">
      <c r="A67" s="15" t="s">
        <v>1</v>
      </c>
      <c r="B67" s="16" t="s">
        <v>42</v>
      </c>
      <c r="C67" s="16" t="s">
        <v>2</v>
      </c>
      <c r="D67" s="16" t="s">
        <v>43</v>
      </c>
      <c r="E67" s="16" t="s">
        <v>44</v>
      </c>
    </row>
    <row r="68" spans="1:5" s="2" customFormat="1" ht="12.75">
      <c r="A68" s="9">
        <v>1</v>
      </c>
      <c r="B68" s="18" t="s">
        <v>96</v>
      </c>
      <c r="C68" s="19" t="s">
        <v>64</v>
      </c>
      <c r="D68" s="19"/>
      <c r="E68" s="19">
        <v>15802.55</v>
      </c>
    </row>
    <row r="69" spans="1:5" s="2" customFormat="1" ht="29.25" customHeight="1">
      <c r="A69" s="9">
        <v>2</v>
      </c>
      <c r="B69" s="18" t="s">
        <v>97</v>
      </c>
      <c r="C69" s="19" t="s">
        <v>64</v>
      </c>
      <c r="D69" s="19"/>
      <c r="E69" s="19">
        <v>453.89</v>
      </c>
    </row>
    <row r="70" spans="1:5" s="2" customFormat="1" ht="12.75">
      <c r="A70" s="9">
        <v>3</v>
      </c>
      <c r="B70" s="29" t="s">
        <v>98</v>
      </c>
      <c r="C70" s="19" t="s">
        <v>64</v>
      </c>
      <c r="D70" s="19" t="s">
        <v>99</v>
      </c>
      <c r="E70" s="19">
        <v>498.79</v>
      </c>
    </row>
    <row r="71" spans="1:5" s="2" customFormat="1" ht="29.25" customHeight="1">
      <c r="A71" s="9">
        <v>4</v>
      </c>
      <c r="B71" s="18" t="s">
        <v>100</v>
      </c>
      <c r="C71" s="19" t="s">
        <v>64</v>
      </c>
      <c r="D71" s="21" t="s">
        <v>101</v>
      </c>
      <c r="E71" s="19">
        <v>3275</v>
      </c>
    </row>
    <row r="72" spans="1:5" s="2" customFormat="1" ht="29.25" customHeight="1">
      <c r="A72" s="9">
        <v>5</v>
      </c>
      <c r="B72" s="18" t="s">
        <v>68</v>
      </c>
      <c r="C72" s="19" t="s">
        <v>64</v>
      </c>
      <c r="D72" s="21"/>
      <c r="E72" s="19">
        <v>1672.12</v>
      </c>
    </row>
    <row r="73" spans="1:5" s="2" customFormat="1" ht="29.25" customHeight="1">
      <c r="A73" s="9">
        <v>6</v>
      </c>
      <c r="B73" s="18" t="s">
        <v>67</v>
      </c>
      <c r="C73" s="19" t="s">
        <v>64</v>
      </c>
      <c r="D73" s="20"/>
      <c r="E73" s="19">
        <v>209.02</v>
      </c>
    </row>
    <row r="74" spans="1:5" s="2" customFormat="1" ht="12.75" hidden="1">
      <c r="A74" s="21"/>
      <c r="B74" s="21" t="s">
        <v>49</v>
      </c>
      <c r="C74" s="21"/>
      <c r="D74" s="21"/>
      <c r="E74" s="21">
        <f>E68+E69+E70+E71+E72+E73</f>
        <v>21911.37</v>
      </c>
    </row>
    <row r="75" spans="1:5" s="2" customFormat="1" ht="12.75" hidden="1">
      <c r="A75" s="21"/>
      <c r="B75" s="21"/>
      <c r="C75" s="21"/>
      <c r="D75" s="21"/>
      <c r="E75" s="21"/>
    </row>
    <row r="76" s="2" customFormat="1" ht="12.75" hidden="1"/>
    <row r="77" spans="1:5" s="2" customFormat="1" ht="12.75">
      <c r="A77" s="14" t="s">
        <v>59</v>
      </c>
      <c r="B77" s="14"/>
      <c r="C77" s="14"/>
      <c r="D77" s="14"/>
      <c r="E77" s="14"/>
    </row>
    <row r="78" spans="1:5" s="2" customFormat="1" ht="12.75">
      <c r="A78" s="15" t="s">
        <v>1</v>
      </c>
      <c r="B78" s="16" t="s">
        <v>42</v>
      </c>
      <c r="C78" s="16" t="s">
        <v>2</v>
      </c>
      <c r="D78" s="16" t="s">
        <v>43</v>
      </c>
      <c r="E78" s="16" t="s">
        <v>44</v>
      </c>
    </row>
    <row r="79" spans="1:5" s="2" customFormat="1" ht="12.75">
      <c r="A79" s="6">
        <v>1</v>
      </c>
      <c r="B79" s="18" t="s">
        <v>68</v>
      </c>
      <c r="C79" s="19" t="s">
        <v>64</v>
      </c>
      <c r="D79" s="21"/>
      <c r="E79" s="19">
        <v>1672.12</v>
      </c>
    </row>
    <row r="80" spans="1:5" s="2" customFormat="1" ht="34.5" customHeight="1">
      <c r="A80" s="6">
        <v>2</v>
      </c>
      <c r="B80" s="18" t="s">
        <v>67</v>
      </c>
      <c r="C80" s="19" t="s">
        <v>64</v>
      </c>
      <c r="D80" s="20"/>
      <c r="E80" s="19">
        <v>209.02</v>
      </c>
    </row>
    <row r="81" spans="1:5" s="2" customFormat="1" ht="12.75">
      <c r="A81" s="6">
        <v>3</v>
      </c>
      <c r="B81" s="31" t="s">
        <v>102</v>
      </c>
      <c r="C81" s="19" t="s">
        <v>64</v>
      </c>
      <c r="D81" s="32"/>
      <c r="E81" s="32">
        <v>3002.77</v>
      </c>
    </row>
    <row r="82" spans="1:5" s="2" customFormat="1" ht="12.75">
      <c r="A82" s="6">
        <v>5</v>
      </c>
      <c r="B82" s="31" t="s">
        <v>103</v>
      </c>
      <c r="C82" s="19" t="s">
        <v>64</v>
      </c>
      <c r="D82" s="32"/>
      <c r="E82" s="32">
        <v>9717.92</v>
      </c>
    </row>
    <row r="83" spans="1:5" s="2" customFormat="1" ht="12.75" hidden="1">
      <c r="A83" s="6">
        <v>6</v>
      </c>
      <c r="B83" s="18"/>
      <c r="C83" s="19"/>
      <c r="D83" s="33"/>
      <c r="E83" s="32"/>
    </row>
    <row r="84" spans="1:5" s="2" customFormat="1" ht="12.75" hidden="1">
      <c r="A84" s="6"/>
      <c r="B84" s="6" t="s">
        <v>49</v>
      </c>
      <c r="C84" s="6"/>
      <c r="D84" s="6"/>
      <c r="E84" s="6">
        <f>E79+E80+E81+E82</f>
        <v>14601.83</v>
      </c>
    </row>
    <row r="85" spans="1:5" s="2" customFormat="1" ht="12.75">
      <c r="A85" s="14" t="s">
        <v>104</v>
      </c>
      <c r="B85" s="14"/>
      <c r="C85" s="14"/>
      <c r="D85" s="14"/>
      <c r="E85" s="14"/>
    </row>
    <row r="86" spans="1:5" s="2" customFormat="1" ht="12.75">
      <c r="A86" s="15" t="s">
        <v>1</v>
      </c>
      <c r="B86" s="16" t="s">
        <v>42</v>
      </c>
      <c r="C86" s="16" t="s">
        <v>2</v>
      </c>
      <c r="D86" s="16" t="s">
        <v>43</v>
      </c>
      <c r="E86" s="16" t="s">
        <v>44</v>
      </c>
    </row>
    <row r="87" spans="1:5" s="2" customFormat="1" ht="12.75">
      <c r="A87" s="20">
        <v>1</v>
      </c>
      <c r="B87" s="18" t="s">
        <v>105</v>
      </c>
      <c r="C87" s="19" t="s">
        <v>64</v>
      </c>
      <c r="D87" s="19" t="s">
        <v>106</v>
      </c>
      <c r="E87" s="19">
        <v>835.11</v>
      </c>
    </row>
    <row r="88" spans="1:5" s="2" customFormat="1" ht="29.25" customHeight="1">
      <c r="A88" s="20">
        <v>2</v>
      </c>
      <c r="B88" s="22" t="s">
        <v>107</v>
      </c>
      <c r="C88" s="19" t="s">
        <v>64</v>
      </c>
      <c r="D88" s="19" t="s">
        <v>108</v>
      </c>
      <c r="E88" s="19">
        <v>626.33</v>
      </c>
    </row>
    <row r="89" spans="1:5" s="2" customFormat="1" ht="12.75">
      <c r="A89" s="20">
        <v>3</v>
      </c>
      <c r="B89" s="18" t="s">
        <v>68</v>
      </c>
      <c r="C89" s="19" t="s">
        <v>64</v>
      </c>
      <c r="D89" s="21"/>
      <c r="E89" s="19">
        <v>1672.12</v>
      </c>
    </row>
    <row r="90" spans="1:5" s="2" customFormat="1" ht="12.75">
      <c r="A90" s="20">
        <v>4</v>
      </c>
      <c r="B90" s="18" t="s">
        <v>67</v>
      </c>
      <c r="C90" s="19" t="s">
        <v>64</v>
      </c>
      <c r="D90" s="20"/>
      <c r="E90" s="19">
        <v>209.02</v>
      </c>
    </row>
    <row r="91" spans="1:5" s="2" customFormat="1" ht="12.75">
      <c r="A91" s="20">
        <v>5</v>
      </c>
      <c r="B91" s="18" t="s">
        <v>109</v>
      </c>
      <c r="C91" s="19" t="s">
        <v>64</v>
      </c>
      <c r="D91" s="20" t="s">
        <v>110</v>
      </c>
      <c r="E91" s="19">
        <v>1120</v>
      </c>
    </row>
    <row r="92" spans="1:5" s="2" customFormat="1" ht="12.75" hidden="1">
      <c r="A92" s="20">
        <v>6</v>
      </c>
      <c r="B92" s="18"/>
      <c r="C92" s="19"/>
      <c r="D92" s="20"/>
      <c r="E92" s="19"/>
    </row>
    <row r="93" spans="1:5" s="2" customFormat="1" ht="12.75" hidden="1">
      <c r="A93" s="20">
        <v>7</v>
      </c>
      <c r="B93" s="18"/>
      <c r="C93" s="19"/>
      <c r="D93" s="20"/>
      <c r="E93" s="19"/>
    </row>
    <row r="94" spans="1:5" s="2" customFormat="1" ht="12.75" hidden="1">
      <c r="A94" s="21"/>
      <c r="B94" s="21" t="s">
        <v>49</v>
      </c>
      <c r="C94" s="21"/>
      <c r="D94" s="21"/>
      <c r="E94" s="21">
        <f>E88+E89+E87+E90+E91+E92+E93</f>
        <v>4462.58</v>
      </c>
    </row>
    <row r="95" spans="1:5" s="2" customFormat="1" ht="12.75" hidden="1">
      <c r="A95" s="34"/>
      <c r="B95" s="34"/>
      <c r="C95" s="34"/>
      <c r="D95" s="34"/>
      <c r="E95" s="34"/>
    </row>
    <row r="96" spans="1:5" s="2" customFormat="1" ht="12.75">
      <c r="A96" s="14" t="s">
        <v>61</v>
      </c>
      <c r="B96" s="14"/>
      <c r="C96" s="14"/>
      <c r="D96" s="14"/>
      <c r="E96" s="14"/>
    </row>
    <row r="97" spans="1:5" s="2" customFormat="1" ht="12.75">
      <c r="A97" s="15" t="s">
        <v>1</v>
      </c>
      <c r="B97" s="16" t="s">
        <v>42</v>
      </c>
      <c r="C97" s="16" t="s">
        <v>2</v>
      </c>
      <c r="D97" s="16" t="s">
        <v>43</v>
      </c>
      <c r="E97" s="16" t="s">
        <v>44</v>
      </c>
    </row>
    <row r="98" spans="1:5" s="2" customFormat="1" ht="12.75">
      <c r="A98" s="20">
        <v>1</v>
      </c>
      <c r="B98" s="18" t="s">
        <v>68</v>
      </c>
      <c r="C98" s="19" t="s">
        <v>64</v>
      </c>
      <c r="D98" s="21"/>
      <c r="E98" s="19">
        <v>1672.12</v>
      </c>
    </row>
    <row r="99" spans="1:5" s="2" customFormat="1" ht="12.75">
      <c r="A99" s="20">
        <v>2</v>
      </c>
      <c r="B99" s="18" t="s">
        <v>67</v>
      </c>
      <c r="C99" s="19" t="s">
        <v>64</v>
      </c>
      <c r="D99" s="20"/>
      <c r="E99" s="19">
        <v>209.02</v>
      </c>
    </row>
    <row r="100" spans="1:5" s="2" customFormat="1" ht="12.75">
      <c r="A100" s="20">
        <v>3</v>
      </c>
      <c r="B100" s="22" t="s">
        <v>111</v>
      </c>
      <c r="C100" s="19" t="s">
        <v>64</v>
      </c>
      <c r="D100" s="19" t="s">
        <v>112</v>
      </c>
      <c r="E100" s="19">
        <v>135.25</v>
      </c>
    </row>
    <row r="101" spans="1:5" s="2" customFormat="1" ht="12.75" hidden="1">
      <c r="A101" s="20">
        <v>3</v>
      </c>
      <c r="B101" s="22"/>
      <c r="C101" s="19"/>
      <c r="D101" s="19"/>
      <c r="E101" s="19"/>
    </row>
    <row r="102" spans="1:5" s="2" customFormat="1" ht="12.75" hidden="1">
      <c r="A102" s="20">
        <v>4</v>
      </c>
      <c r="B102" s="22"/>
      <c r="C102" s="19"/>
      <c r="D102" s="22"/>
      <c r="E102" s="19"/>
    </row>
    <row r="103" spans="1:5" s="2" customFormat="1" ht="12.75" hidden="1">
      <c r="A103" s="20">
        <v>5</v>
      </c>
      <c r="B103" s="22"/>
      <c r="C103" s="19"/>
      <c r="D103" s="22"/>
      <c r="E103" s="19"/>
    </row>
    <row r="104" spans="1:5" s="2" customFormat="1" ht="12.75" hidden="1">
      <c r="A104" s="20">
        <v>6</v>
      </c>
      <c r="B104" s="22"/>
      <c r="C104" s="19"/>
      <c r="D104" s="22"/>
      <c r="E104" s="19"/>
    </row>
    <row r="105" spans="1:5" s="2" customFormat="1" ht="12.75" hidden="1">
      <c r="A105" s="21"/>
      <c r="B105" s="21" t="s">
        <v>49</v>
      </c>
      <c r="C105" s="21"/>
      <c r="D105" s="21"/>
      <c r="E105" s="21">
        <f>E98+E99+E100+E101+E102+E103+E104</f>
        <v>2016.3899999999999</v>
      </c>
    </row>
    <row r="106" spans="1:5" s="2" customFormat="1" ht="12.75" hidden="1">
      <c r="A106" s="21"/>
      <c r="B106" s="21"/>
      <c r="C106" s="21"/>
      <c r="D106" s="21"/>
      <c r="E106" s="21"/>
    </row>
    <row r="107" spans="1:5" s="2" customFormat="1" ht="12.75">
      <c r="A107" s="14" t="s">
        <v>113</v>
      </c>
      <c r="B107" s="14"/>
      <c r="C107" s="14"/>
      <c r="D107" s="14"/>
      <c r="E107" s="14"/>
    </row>
    <row r="108" spans="1:5" s="2" customFormat="1" ht="12.75">
      <c r="A108" s="15" t="s">
        <v>1</v>
      </c>
      <c r="B108" s="16" t="s">
        <v>42</v>
      </c>
      <c r="C108" s="16" t="s">
        <v>2</v>
      </c>
      <c r="D108" s="16" t="s">
        <v>43</v>
      </c>
      <c r="E108" s="16" t="s">
        <v>44</v>
      </c>
    </row>
    <row r="109" spans="1:5" s="2" customFormat="1" ht="12.75">
      <c r="A109" s="20">
        <v>1</v>
      </c>
      <c r="B109" s="18" t="s">
        <v>114</v>
      </c>
      <c r="C109" s="19" t="s">
        <v>64</v>
      </c>
      <c r="D109" s="29" t="s">
        <v>115</v>
      </c>
      <c r="E109" s="19">
        <v>4450</v>
      </c>
    </row>
    <row r="110" spans="1:5" s="2" customFormat="1" ht="12.75">
      <c r="A110" s="20">
        <v>2</v>
      </c>
      <c r="B110" s="18" t="s">
        <v>68</v>
      </c>
      <c r="C110" s="19" t="s">
        <v>64</v>
      </c>
      <c r="D110" s="21"/>
      <c r="E110" s="19">
        <v>1672.12</v>
      </c>
    </row>
    <row r="111" spans="1:5" s="2" customFormat="1" ht="12.75">
      <c r="A111" s="20">
        <v>3</v>
      </c>
      <c r="B111" s="18" t="s">
        <v>67</v>
      </c>
      <c r="C111" s="19" t="s">
        <v>64</v>
      </c>
      <c r="D111" s="20"/>
      <c r="E111" s="19">
        <v>209.02</v>
      </c>
    </row>
    <row r="112" spans="1:5" s="2" customFormat="1" ht="12.75">
      <c r="A112" s="20">
        <v>4</v>
      </c>
      <c r="B112" s="18" t="s">
        <v>116</v>
      </c>
      <c r="C112" s="19" t="s">
        <v>64</v>
      </c>
      <c r="D112" s="35" t="s">
        <v>117</v>
      </c>
      <c r="E112" s="19">
        <v>449.45</v>
      </c>
    </row>
    <row r="113" spans="1:5" ht="12.75" hidden="1">
      <c r="A113" s="36"/>
      <c r="B113" s="36" t="s">
        <v>49</v>
      </c>
      <c r="C113" s="36"/>
      <c r="D113" s="36"/>
      <c r="E113" s="36">
        <f>E110+E111+E109+E112</f>
        <v>6780.589999999999</v>
      </c>
    </row>
    <row r="114" spans="1:5" ht="12.75" hidden="1">
      <c r="A114" s="21"/>
      <c r="B114" s="21"/>
      <c r="C114" s="21"/>
      <c r="D114" s="21"/>
      <c r="E114" s="21"/>
    </row>
    <row r="115" spans="1:5" ht="12.75" hidden="1">
      <c r="A115" s="36"/>
      <c r="B115" s="36" t="s">
        <v>62</v>
      </c>
      <c r="C115" s="36"/>
      <c r="D115" s="36"/>
      <c r="E115" s="36">
        <f>E7+E16+E26+E37+E46+E54+E64+E74+E84+E94+E105+E113</f>
        <v>134817.51</v>
      </c>
    </row>
  </sheetData>
  <sheetProtection selectLockedCells="1" selectUnlockedCells="1"/>
  <mergeCells count="12">
    <mergeCell ref="A1:E1"/>
    <mergeCell ref="A9:E9"/>
    <mergeCell ref="A18:E18"/>
    <mergeCell ref="A28:E28"/>
    <mergeCell ref="A39:E39"/>
    <mergeCell ref="A47:E47"/>
    <mergeCell ref="A56:E56"/>
    <mergeCell ref="A66:E66"/>
    <mergeCell ref="A77:E77"/>
    <mergeCell ref="A85:E85"/>
    <mergeCell ref="A96:E96"/>
    <mergeCell ref="A107:E107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2018-04-12T08:34:28Z</cp:lastPrinted>
  <dcterms:modified xsi:type="dcterms:W3CDTF">2018-04-12T08:34:36Z</dcterms:modified>
  <cp:category/>
  <cp:version/>
  <cp:contentType/>
  <cp:contentStatus/>
  <cp:revision>332</cp:revision>
</cp:coreProperties>
</file>